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<sst xmlns="http://schemas.openxmlformats.org/spreadsheetml/2006/main" count="1988" uniqueCount="773">
  <si>
    <t>PREFEITURA DO MUNICÍPIO DE SÃO PAULO</t>
  </si>
  <si>
    <t>Contratos da Prefeitura do Município de São Paulo</t>
  </si>
  <si>
    <t>Secretaria Municipal de Cultura</t>
  </si>
  <si>
    <t>Nome do Órgão</t>
  </si>
  <si>
    <t>Contrato</t>
  </si>
  <si>
    <t>Fornecedor e Nome de Fantasia</t>
  </si>
  <si>
    <t>Objetivo</t>
  </si>
  <si>
    <t>Vigência(dias)</t>
  </si>
  <si>
    <t>Data da Publicação</t>
  </si>
  <si>
    <t>Término da vigência</t>
  </si>
  <si>
    <t>Valor(R$)</t>
  </si>
  <si>
    <t>Modalidade</t>
  </si>
  <si>
    <t>Processo Administrativo</t>
  </si>
  <si>
    <t>Evento</t>
  </si>
  <si>
    <t>CULTURA</t>
  </si>
  <si>
    <t>06/SPAR/SMC-G/2022</t>
  </si>
  <si>
    <t>Associação Beneficente Realize e Vida</t>
  </si>
  <si>
    <t>Realização do projeto denominado “Oficinas Culturais Familia em Ação - 2022”.</t>
  </si>
  <si>
    <t>TERMO DE FOMENTO - DESPACHO</t>
  </si>
  <si>
    <t>6025.2022/0007848-0</t>
  </si>
  <si>
    <t>EXTRATO DO TERMO DE FOMENTO</t>
  </si>
  <si>
    <t>0022 SMC/CAF/PG</t>
  </si>
  <si>
    <t>PEDRO HENRIQUE REIS CAETANO 45263738854</t>
  </si>
  <si>
    <t>Espetáculo Musical / Show - MÊS DE ANIVERSÁRIO CIDADE ADEMAR</t>
  </si>
  <si>
    <t>INEXIGIBILIDADE</t>
  </si>
  <si>
    <t>6025.2022/0010301-8</t>
  </si>
  <si>
    <t>EXTRATO DE CONTRATO / NOTA DE EMPENHO</t>
  </si>
  <si>
    <t>023/CAF/SCA/PG 2022</t>
  </si>
  <si>
    <t>NU PROJETOS DE ARTE EIRELI - ME</t>
  </si>
  <si>
    <t>Realização de exposição do artista Iatã Cannabrava na Casa da Imagem pertencente ao Departamento de Museus desta Secretaria.</t>
  </si>
  <si>
    <t>6025.2022/0008514-1</t>
  </si>
  <si>
    <t>0018 SMC/CAF 2022</t>
  </si>
  <si>
    <t>SEM QUERER PRODUCOES ARTISTICAS LTDA</t>
  </si>
  <si>
    <t>Espetáculo Musical / Show - LUDMILLA.</t>
  </si>
  <si>
    <t>6025.2022/0009382-9</t>
  </si>
  <si>
    <t>0017SMC/CAF/SCA/2022</t>
  </si>
  <si>
    <t>SB MUSIC PRODUÇÕES EIRELI - ME</t>
  </si>
  <si>
    <t>Espetáculo Musical / Show - Gloria Groove.</t>
  </si>
  <si>
    <t>6025.2022/0009140-0</t>
  </si>
  <si>
    <t>0016SMC/CAF/SCA/2022</t>
  </si>
  <si>
    <t>OS BAROES DA PISADINHA PRODUCAO MUSICAL LTDA</t>
  </si>
  <si>
    <t>Espetáculo Musical / Show - Barões da Pisadinha - Barões da Pisadinha.</t>
  </si>
  <si>
    <t>6025.2022/0009084-6</t>
  </si>
  <si>
    <t>TIPOGRAFIA COMUNICAÇÃO VISUAL LTDA</t>
  </si>
  <si>
    <t>Contratação de empresa especializada para prestação de serviço de confecção de banners, fotolitos, adesivos e impressão digital para divulgação dos eventos e sinalização dos espaços e demandas de exposição para o Centro Cultural São Paulo, visando atender as necessidades da Secretaria Municipal Cultua (SMC) da Prefeitura do Município de São Paulo.</t>
  </si>
  <si>
    <t>PREGÃO ELETRÔNICO</t>
  </si>
  <si>
    <t>6025.2021/0008437-2</t>
  </si>
  <si>
    <t>Digital Jundiaí LTDA - ME</t>
  </si>
  <si>
    <t>Prestação de serviços de locação de 03 (três) máquinas copiadoras multifuncionais para a Fundação THeatro Municipal de São Paulo.</t>
  </si>
  <si>
    <t>8510.2018/0000020-5</t>
  </si>
  <si>
    <t>EXTRATO DE ADITAMENTO</t>
  </si>
  <si>
    <t>TELEFÔNICA BRASIL S.A</t>
  </si>
  <si>
    <t>Prestação de serviço telefônico fixo comutado (STFC) por meio de entroncamentos digitais e serviços de discagem direta a ramal (DDR), para atender a demanda do CCJ - Centro Cultural da Juventude</t>
  </si>
  <si>
    <t>COMPRA POR ATA DE REGISTRO DE PREÇO</t>
  </si>
  <si>
    <t>6025.2020/0001946-3</t>
  </si>
  <si>
    <t>SÃO PAULO TURISMO S/A</t>
  </si>
  <si>
    <t>Contratação de empresa para a prestação de serviços de concepção, organização, produção e execução de eventos com viabilização de infraestrutura e fornecimento de apoio logístico.</t>
  </si>
  <si>
    <t>DISPENSA</t>
  </si>
  <si>
    <t>6025.2022/0009029-3</t>
  </si>
  <si>
    <t>Contratação de prestação de serviço telefônico fixo comutado (STFC) por meio de entroncamentos digitais  e serviços se discagem direta a ramal  (DDR), por meio da Ata de RP 008/SG-COBES/2019, para atender a demanda da Secretaria Municipal de Cultura - HERMEROTECA</t>
  </si>
  <si>
    <t>6025.2020/0013171-9</t>
  </si>
  <si>
    <t>Movimento Cultural Penha</t>
  </si>
  <si>
    <t>Realização do projeto denominado “20ª Festa do Rosário dos Homens Pretos da Penha de França”.</t>
  </si>
  <si>
    <t>6025.2022/0007550-2</t>
  </si>
  <si>
    <t>LINE SOM EQUIPAMENTOS LTDA EPP</t>
  </si>
  <si>
    <t>Contratação de empresa especializada em sonorização e sua operacionalização, com fornecimento de equipamentos necessários para este fim, para o Teatro Municipal de Santana Alfredo Mesquita – TAM, unidade da Secretaria Municipal de Cultura.</t>
  </si>
  <si>
    <t>6025.2020/0023140-3</t>
  </si>
  <si>
    <t>FACCIO ARQUITETURA SS LTDA EPP</t>
  </si>
  <si>
    <t>CONTRATAÇÃO DE EMPRESA PRESTADORA DE SERVIÇOS TÉCNICOS PROFISSIONAIS DE COORDENAÇÃO E ELABORAÇÃO DE PROJETO EXECUTIVO DE ARQUITETURA E PROJETOS COMPLEMENTARES PARA CONSTRUÇÃO DA CASA DE CULTURA DE CIDADE ADEMAR.</t>
  </si>
  <si>
    <t>TOMADA DE PREÇOS</t>
  </si>
  <si>
    <t>6025.2018/0003745-0</t>
  </si>
  <si>
    <t>CENTRO DE TRABALHO INDIGENISTA - CTI</t>
  </si>
  <si>
    <t>CENTRO DE TRABALHO INDIGENISTA</t>
  </si>
  <si>
    <t>6025.2018/0016985-2</t>
  </si>
  <si>
    <t>BNP – SERVIÇOS DE INFORMÁTICA LTDA – ME</t>
  </si>
  <si>
    <t>Contratação de soluções e serviços para compor o ambiente de Datacenter na modalidade Cloud Computer (Nuvem), para hospedagem da Plataforma de Mapas Culturais.</t>
  </si>
  <si>
    <t>6025.2020/0018600-9</t>
  </si>
  <si>
    <t>MLC LOCAÇÕES, PRODUÇÕES E EVENTOS EIRELI – ME</t>
  </si>
  <si>
    <t>Contratação de empresa especializada em serviço de iluminação com fornecimento de equipamentos, e sua operacionalização, incluindo mão de obra, para unidades da Secretaria Municipal de Cultura</t>
  </si>
  <si>
    <t>6025.2017/0011316-2</t>
  </si>
  <si>
    <t>Contratação de empresa especializada em serviço de iluminação com fornecimento de equipamentos, e sua operacionalização, incluindo mão de obra qualificada para atender as necessidades e demandas da programação do Centro de Referência da Dança da Cidade de São Paulo.</t>
  </si>
  <si>
    <t>6025.2019/0009189-8</t>
  </si>
  <si>
    <t>GBA Produções Artísticas LTDA</t>
  </si>
  <si>
    <t>Espetáculo Musical / Show - Ana Gabriela - Ana Gabriela.</t>
  </si>
  <si>
    <t>6025.2022/0006206-0</t>
  </si>
  <si>
    <t>AREELA COMERCIO E PRODUCOES LTDA</t>
  </si>
  <si>
    <t>Espetáculo Musical / Show - Gil Monteiro - Gil Monteiro .</t>
  </si>
  <si>
    <t>6025.2022/0006005-0</t>
  </si>
  <si>
    <t>GUIMA CONSECO CONSTRUÇÃO, SERVIÇOS E COMÉRCIO LTDA</t>
  </si>
  <si>
    <t>Contratação emergencial de empresa Guima Conseco Construção, Serviços E Comércio Ltda, CNPJ: 59.519.603/0001,47, pelo período de 180 (cento e oitenta dias) dias ou até que se proceda à execução do novo contrato decorrente de licitação.</t>
  </si>
  <si>
    <t>6025.2022/0006595-7</t>
  </si>
  <si>
    <t>003/SPAR/SMC-G/2022</t>
  </si>
  <si>
    <t>Associação Orquestra Filarmônica Santo Amaro</t>
  </si>
  <si>
    <t>Celebração de termo de fomento para a realização do projeto “Temporada de Concertos OFISA - 2022”.</t>
  </si>
  <si>
    <t>6025.2022/0004251-5</t>
  </si>
  <si>
    <t>06/CAF/SCA/PG/2022</t>
  </si>
  <si>
    <t>BARBARA ESMENIA PACHECO DA SILVA</t>
  </si>
  <si>
    <t>Teatro Adulto – Bárbara Esmenia – Cavalos pretos são imensos</t>
  </si>
  <si>
    <t>6025.2022/0001058-3</t>
  </si>
  <si>
    <t>0011/2022</t>
  </si>
  <si>
    <t>ELOUS ORGANIZACAO E PROMOCAO DE EVENTOS LTDA</t>
  </si>
  <si>
    <t>Espetáculo Musical / Show - Anjos de Resgate - Anjos de Resgate - Preview Halleluya Festival</t>
  </si>
  <si>
    <t>6025.2022/0006366-0</t>
  </si>
  <si>
    <t>0012/2022</t>
  </si>
  <si>
    <t>SUMMER BEATS PRODUCOES E EVENTOS LTDA</t>
  </si>
  <si>
    <t>Espetáculo Musical / Show - Adoração e Vida - Adoração e Vida</t>
  </si>
  <si>
    <t>6025.2022/0006001-7</t>
  </si>
  <si>
    <t>008/2022(SCA/PG)</t>
  </si>
  <si>
    <t>Espetáculo Musical / Show - Diego Fernandes - Diego Fernandes - Preview Halleluya Festival</t>
  </si>
  <si>
    <t>6025.2022/0006355-5</t>
  </si>
  <si>
    <t>009/2022</t>
  </si>
  <si>
    <t>FITTIPALDI ONE ENTRETENIMENTO - EIRELI</t>
  </si>
  <si>
    <t>Espetáculo Musical / Show - DIA NACIONAL DE MOBILIZAÇÃO PELA PROMOÇÃO DA SAÚDE DIA NACIONAL PELA PROMOÇÃO DA QUALIDADE DE VIDA.</t>
  </si>
  <si>
    <t>6025.2022/0004490-9</t>
  </si>
  <si>
    <t>0010/2022</t>
  </si>
  <si>
    <t>GBA PRODUCOES ARTISTICAS LTDA</t>
  </si>
  <si>
    <t>Espetáculo Musical / Show - Aviva Worship - Aviva Worship.</t>
  </si>
  <si>
    <t>6025.2022/0006103-0</t>
  </si>
  <si>
    <t>Empresa de Correios e Telegráfos - ECT</t>
  </si>
  <si>
    <t>Contratação direta - Correios</t>
  </si>
  <si>
    <t>8510.2018/0000186-4</t>
  </si>
  <si>
    <t>029/FTMSP/2022</t>
  </si>
  <si>
    <t>Julia de Souza Portela - ME</t>
  </si>
  <si>
    <t>Licitação na modalidade CONCURSO objetivando a SELEÇÃO de profissional ou empresa especializada responsável pela melhor proposta/trabalho técnico de criação, desenvolvimento e confecção de figurinos e adereços de dança para o espetáculo “Lampião, lá do sertão” da Escola de Dança de São Paulo</t>
  </si>
  <si>
    <t>CHAMADA PÚBLICA</t>
  </si>
  <si>
    <t>8510.2022/0000161-6</t>
  </si>
  <si>
    <t>014/SMC/2020</t>
  </si>
  <si>
    <t>R&amp;A COMÉRCIO E EQUIPAMENTOS TELEFONICOS LTDA</t>
  </si>
  <si>
    <t>Locação de central de PABX para o Centro Cultural Penha.</t>
  </si>
  <si>
    <t>6025.2019/0017796-2</t>
  </si>
  <si>
    <t>006/SMC-G/2021</t>
  </si>
  <si>
    <t>PRODAM-SP – S.A</t>
  </si>
  <si>
    <t>Contratação direta, por dispensa de licitação, da empresa pública EMPRESA DE TECNOLOGIA DA INFORMAÇÃO E COMUNICAÇÃO DO MUNICÍPIO DE SÃO PAULO – PRODAM-SP – S.A., para prestação de Serviços Técnicos Especializados de Tecnologia da Informação para SUSTENTAÇÃO DE TIC.</t>
  </si>
  <si>
    <t>6025.2021/0006973-0</t>
  </si>
  <si>
    <t>013/SMC/2020</t>
  </si>
  <si>
    <t>Locação de central de PABX para o CENTRO CULTURAL DA JUVENTUDE RUTH CARDOSO</t>
  </si>
  <si>
    <t>6025.2020/0001950-1</t>
  </si>
  <si>
    <t>Instituto Toca do Coelho</t>
  </si>
  <si>
    <t>Realização do projeto denominado “Nova Fábrica de Talentos”</t>
  </si>
  <si>
    <t>6025.2022/0004098-9</t>
  </si>
  <si>
    <t>015/SMC-G/2016</t>
  </si>
  <si>
    <t>HIGIENIX HIGIENIZAÇÃO E SERVIÇOS LTDA</t>
  </si>
  <si>
    <t>Para  contratação de empresa para prestação de serviços de limpeza, asseio e conservação predial, áreas internas e externas, incluindo serviços de desinsetização, dedetização e desratização, para o edifício sede da secretaria Municipal de Cultura (Edifício Olido) e Central de Serviços do Pari (Rua Pascoal Ranieri, 75), conforme as especificações constantes do memorial descritivo</t>
  </si>
  <si>
    <t>6025.2016/0001032-9</t>
  </si>
  <si>
    <t>006-SMC-G-2022</t>
  </si>
  <si>
    <t>ALPR – ELEVADORES LTDA</t>
  </si>
  <si>
    <t>Contratação de empresa especializada para execução de CONSERTO e ao término da GARANTIA, serviços contínuos de manutenção preventiva e corretiva, com o fornecimento de peças, componentes e acessórios, nos elevadores e plataformas elevatórias das Bibliotecas pertencentes à Coordenadoria do Sistema Municipal de Bibliotecas - CSMB.</t>
  </si>
  <si>
    <t>6025.2021/0002288-1</t>
  </si>
  <si>
    <t>005/SMC-G/2020</t>
  </si>
  <si>
    <t>IMPORTINVEST IMPORTAÇÃO E COMERCIO LTDA</t>
  </si>
  <si>
    <t>Serviços de locação de impressora colorida de grandes formatos - PLOTTER A0, COM fornecimento de papel, suprimentos, assistência técnica e reposição de peças.</t>
  </si>
  <si>
    <t>6025.2019/0024176-8</t>
  </si>
  <si>
    <t>017/SMC-G/2019</t>
  </si>
  <si>
    <t>COMAVI LOCAÇÃO E SERVIÇOS - EIRELI</t>
  </si>
  <si>
    <t>Contratação de empresa especializada em serviços de locação de equipamentos reprográficos, com instalação, manutenção e eventuais trocas de peças, para o Centro Cultural da Cidade de São Paulo.</t>
  </si>
  <si>
    <t>6025.2018/0011463-2</t>
  </si>
  <si>
    <t>008/SMC-G/2019</t>
  </si>
  <si>
    <t>LB SERVIÇOS AMBIENTAIS LTDA</t>
  </si>
  <si>
    <t>Contratação de empresa especializada em serviços de conservação de áreas verdes para as dependências do Centro Cultural da Cidade de São Paulo - CCSP.</t>
  </si>
  <si>
    <t>6025.2018/0002618-0</t>
  </si>
  <si>
    <t>015/SMC-G/2019</t>
  </si>
  <si>
    <t>GREENLIFE JARDINS E ÁREAS VERDES LTDA</t>
  </si>
  <si>
    <t>Contratação de serviços técnicos de manejo e conservação das áreas verdes da Coordenação do Sistema Municipal de Bibliotecas – CSMB da Secretaria Municipal de Cultura.</t>
  </si>
  <si>
    <t>6025.2018/0014847-2</t>
  </si>
  <si>
    <t>007/2022</t>
  </si>
  <si>
    <t>Summer Beats Produções e Eventos Ltda</t>
  </si>
  <si>
    <t>Espetáculo Musical / Show - Fraternidade João Paulo II.</t>
  </si>
  <si>
    <t>6025.2022/0006144-7</t>
  </si>
  <si>
    <t>008/SMC-G/2021</t>
  </si>
  <si>
    <t>LIONS SEGURANÇA E VIGILÂNCIA PATRIMONIAL EIRELI</t>
  </si>
  <si>
    <t>Contratação direta da LIONS SEGURANÇA E VIGILÂNCIA PATRIMONIAL EIRELI, empresa inscrita no CNPJ nº. 30.044.178/0001-03, para a prestação de serviços de segurança/vigilância patrimonial desarmada para os imóveis sob responsabilidade da Coordenação do Sistema Municipal de Bibliotecas – CSMB</t>
  </si>
  <si>
    <t>6025.2021/0009270-7</t>
  </si>
  <si>
    <t>014/SMC/2018</t>
  </si>
  <si>
    <t>Contratação de empresa para prestação de Serviço de hospedagem de sites – VPS da Secretaria Municipal de Cultura.</t>
  </si>
  <si>
    <t>6025.2017/0005803-0</t>
  </si>
  <si>
    <t>009/SMC-G/2022</t>
  </si>
  <si>
    <t>LNX TRAVEL VIAGENS E TURISMO EIRELI ME</t>
  </si>
  <si>
    <t>Adesão à Ata de Registro de Preços 003/SEGES-COBES/2021, para utilização dos "serviços de agenciamento de passagens aéreas nacionais.</t>
  </si>
  <si>
    <t>6025.2022/0003922-0</t>
  </si>
  <si>
    <t>008/SMC-G/2022</t>
  </si>
  <si>
    <t>AEP SERVIÇOS CULTURAIS LTDA</t>
  </si>
  <si>
    <t>Contratação de serviços para desenvolvimento e atuação de serviços de educação patrimonial, arte-educação e pesquisa quanto à história, arquitetura, antropologia, arqueologia, artes visuais, acervos e exposições para o Departamento dos Museus Municipais - Museu da Cidade de São Paulo, Departamento do Patrimônio Histórico - DPH e Arquivo Histórico Municipal - AHM, visando atendimento especializado ao público visitante dos seus equipamentos culturais: Arquivo Histórico, Casas Históricas, Museus e Monumentos, Centro de Arqueologia de São Paulo, bem como a produção e pesquisa de conteúdos acerca dos assuntos que permeiam tais equipamentos e seu território .</t>
  </si>
  <si>
    <t>6025.2020/0016044-1</t>
  </si>
  <si>
    <t>018/SMC-G/2019</t>
  </si>
  <si>
    <t>PIERCOFFEE BR SERVICES &amp; FACILITIES LTDA</t>
  </si>
  <si>
    <t>Contratação de empresa visando a locação de 05 máquinas de café expresso automáticas, novas, sem uso, sendo instaladas 04 (quatro) no prédio sede da Biblioteca Municipal Mário de Andrade – BMA, Rua da Consolação, 94, e 01 (uma) no seu anexo, Hemeroteca, Rua Bráulio Gomes, 139, com tiragem de 6.000 (seis mil) doses mensais compartilhadas, com fornecimento dos insumos e descartáveis.</t>
  </si>
  <si>
    <t>6025.2018/0019017-7</t>
  </si>
  <si>
    <t>003/2022(SCA/PG)</t>
  </si>
  <si>
    <t>Dujoka Produções Artísticas Ltda</t>
  </si>
  <si>
    <t>Espetáculo Musical / Show - (Samba se aprende na escola) .</t>
  </si>
  <si>
    <t>6025.2022/0005794-6</t>
  </si>
  <si>
    <t>002/SMC-G/2022</t>
  </si>
  <si>
    <t>TOTAL FOOD’S LTDA ME</t>
  </si>
  <si>
    <t>Contratação de empresa especializada para o fornecimento fracionado de 10.000 (dez mil) lanches aqui denominados “Kits Lanches”, contendo os alimentos prontos para o consumo, embalados individualmente, de fácil transporte e distribuição nos locais de consumo, em condições higiênico-sanitárias adequadas, para os eventos promovidos pela Supervisão de Formação Cultural da Secretaria Municipal de Cultura.</t>
  </si>
  <si>
    <t>6025.2021/0004871-6</t>
  </si>
  <si>
    <t>https://drive.google.com/file/d/1vzretPpboGFKXRuuR2C7OhJ1OPCBBuE2/view?usp=sharing</t>
  </si>
  <si>
    <t>TMS COMÉRCIO E LOCAÇÃO DE PURIFICADORES EIRELI</t>
  </si>
  <si>
    <t>Locação, com instalação e manutenção, de 192 (cento e noventa e dois) aparelhos purificadores de água.</t>
  </si>
  <si>
    <t>6025.2022/0003034-7</t>
  </si>
  <si>
    <t>EXTRATO DE COMPRA</t>
  </si>
  <si>
    <t>002/2022(SCA/PG)</t>
  </si>
  <si>
    <t>DATERRA PRODUCOES CINEMATOGRAFICAS LTDA</t>
  </si>
  <si>
    <t>Intervenção Artística - DaTerra Produções - Intervenção Artística DaTerra 22+100 - MAR - Contrato 2.</t>
  </si>
  <si>
    <t>6025.2022/0005152-2</t>
  </si>
  <si>
    <t>010/SMC-G/2022</t>
  </si>
  <si>
    <t>ORLEANS VIAGENS E TURISMO LTDA. ME</t>
  </si>
  <si>
    <t>Adesão à Ata de Registro de Preços 004/SEGES-COBES/2021, para utilização de serviços de agenciamento de passagens aéreas internacionais.</t>
  </si>
  <si>
    <t>6025.2022/0003923-9</t>
  </si>
  <si>
    <t>014/SMC/2019</t>
  </si>
  <si>
    <t>GAMBOA SEGURANÇA E VIGILÂNCIA PATRIMONIAL EIRELI -</t>
  </si>
  <si>
    <t>Contratação de empresa especializada em serviços de Vigilância/Segurança Patrimonial para as dependências do Centro Cultural Municipal Tendal da Lapa e Escola Municipal de Iniciação Artística - EMIA</t>
  </si>
  <si>
    <t>6025.2018/0014068-4</t>
  </si>
  <si>
    <t>017/SMC-G/2018</t>
  </si>
  <si>
    <t>ARQUIPROM LTDA</t>
  </si>
  <si>
    <t>Contratação de empresa especializada em serviços de montagem fina e desmontagem de exposições de artes visuais nos espaços expositivos [pisos Flávio de Carvalho - 1900m2, Caio Graco – 1425m2, Sala Tarsila do Amaral – 585m2 e eventuais outros] do Centro Cultural da Cidade de São Paulo para o ano de 2018.</t>
  </si>
  <si>
    <t>6025.2018/0000634-1</t>
  </si>
  <si>
    <t>150/FTMSP/2022</t>
  </si>
  <si>
    <t>Physiolab Centro de Reabilitação e Fisioterapia LT</t>
  </si>
  <si>
    <t>Contratação de clínica especializada em fisioterapia esportiva, visando à avaliação, reabilitação e prevenção de lesões dos alunos da Escola de Dança do Theatro Municipal, com instalação de 01 (uma) sala de atendimento para prática de tratamentos fisioterapêuticos.</t>
  </si>
  <si>
    <t>CONVITE</t>
  </si>
  <si>
    <t>8510.2018/0000245-3</t>
  </si>
  <si>
    <t>001/SPAR/SMC-G/2022</t>
  </si>
  <si>
    <t>Olhares Instituto Cultural</t>
  </si>
  <si>
    <t>Celebração de termo de fomento sem chamamento público, por inexigível, para a realização do projeto “8ª Mostra Internacional de Teatro de São Paulo - MITsp 2022”</t>
  </si>
  <si>
    <t>6025.2022/0004233-7</t>
  </si>
  <si>
    <t>39/SMC-G/2018</t>
  </si>
  <si>
    <t>ELEVADORES ORION LTDA</t>
  </si>
  <si>
    <t>Contratação de empresa para serviços especializados de manutenção preventiva, corretiva e de assistência técnica, com fornecimento integral de peças e/ou materiais, para 03 (três) elevadores de passageiros – ELMU: 003272, ELMU: 003273 e ELMU: 003274 – EXCEL – VF – ADS – Tipo Social – percurso: 44,90 metros – 13 paradas – Velocidade: 1,00 m/s – 1.6 m/s – Capacidade: 675,00 kg – 09 passageiros cada, modernizados pela Atlas Schindler, instalados no Edifício Sampaio Moreira.</t>
  </si>
  <si>
    <t>6025.2018/0011423-3</t>
  </si>
  <si>
    <t>038/SMC-G/2020</t>
  </si>
  <si>
    <t>ALEX REPARAÇÃO DE MÁQUINAS LTDA</t>
  </si>
  <si>
    <t>Contratação de empresa para prestação de Serviços de Manutenção Preventiva, Corretiva e de Assistência Técnica, com fornecimento Total de Peças e/ou Materiais e Mão de Obra Qualificada, para o Sistema de Ar Condicionado, instalado o Edifício Sampaio Moreira – Rua Libero Badaró, 346 - Centro São Paulo - SP – Tipo Hi Wall e splitão a fim de mantê-lo operando dentro dos Padrões Técnicos previstos em Projetos.</t>
  </si>
  <si>
    <t>6025.2019/0003830-0</t>
  </si>
  <si>
    <t>009/SMC-G/2019</t>
  </si>
  <si>
    <t>MRO SERVIÇOS EIRELI – EPP</t>
  </si>
  <si>
    <t>Contratação de empresa para prestação de serviços de manutenção predial, abrangendo as manutenções preventivas, corretivas e assistência técnica das instalações elétricas, hidráulicas, de telefonia interna, do sistema de detecção, alarme e de combate a incêndio, de iluminação de emergência e de para-raios para as unidades do Departamento de Museus Municipais e do Arquivo Histórico Municipal</t>
  </si>
  <si>
    <t>6025.2018/0014746-8</t>
  </si>
  <si>
    <t>054/SMC-G/2018</t>
  </si>
  <si>
    <t>Contratação de empresa especializada para execução de serviços contínuos de manutenção preventiva e corretiva, com o fornecimento de peças, componentes e acessórios, em elevadores e plataformas elevatórias.</t>
  </si>
  <si>
    <t>6025.2018/0003812-0</t>
  </si>
  <si>
    <t>01/2022(SMC/PG)</t>
  </si>
  <si>
    <t>Automática Produção Contemporânea Ltda-ME</t>
  </si>
  <si>
    <t>Exposição - Exposição Contra-memória e outros 22 - Contra-memória e outros 22 - 22+100.</t>
  </si>
  <si>
    <t>6025.2022/0003780-5</t>
  </si>
  <si>
    <t>004/SMC-G/2022</t>
  </si>
  <si>
    <t>Contratação de empresa especializada na prestação de serviço de limpeza, asseio, conservação predial, com de mão de obra continua, nas áreas internas e externas, atendendo as demandas das unidades pertencentes à Central de Serviços do Pari, Edifício Sampaio Moreira – Sede SMC e ao Centro Cultural Municipal da Juventude - Ruth Cardoso – CCJ.</t>
  </si>
  <si>
    <t>6025.2021/0019270-1</t>
  </si>
  <si>
    <t>002/SMC-G/2021</t>
  </si>
  <si>
    <t>PHOBUS PROMOÇÕES E PRODUÇÕES ARTÍSTICAS LTDA - EPP</t>
  </si>
  <si>
    <t>Contratação de empresa especializada em sonorização e sua operacionalização, com fornecimento de equipamentos, para o Teatro Municipal do Cangaíba Flávio Império – TFI, Teatro Municipal do Itaim Bibi Décio de Almeida Prado – TDAP, (Centro Cultural da Diversidade), Teatro Municipal da Mooca Arthur Azevedo – TAA e Teatro Municipal de Santo Amaro Paulo Eiró – TPE, todos pertencentes à Secretaria Municipal de Cultura.</t>
  </si>
  <si>
    <t>6025.2020/0009232-2</t>
  </si>
  <si>
    <t>010/SMC-G/2019</t>
  </si>
  <si>
    <t>ORION TELECOMUNICAÇÕES ENGENHARIA S/A</t>
  </si>
  <si>
    <t>074/2021(SMC/PG)</t>
  </si>
  <si>
    <t>AMFA GALERIA DE ARTE EIRELI</t>
  </si>
  <si>
    <t>Intervenção Artística - Deolinda Madre.</t>
  </si>
  <si>
    <t>6025.2021/0016773-1</t>
  </si>
  <si>
    <t>6025.2022/0000210-6</t>
  </si>
  <si>
    <t>William Rodrigues Ferreira</t>
  </si>
  <si>
    <t>Edital Nº 17/2021/SMC/CFOC/SFA - EDITAL DE APOIO A PROJETOS ARTÍSTICOS CULTURAIS DESCENTRALIZADOS DE MÚLTIPLAS LINGUAGENS</t>
  </si>
  <si>
    <t>TERMO DE FOMENTO - EDITAL</t>
  </si>
  <si>
    <t>6025.2021/0015141-0</t>
  </si>
  <si>
    <t>049/SMC-G/2019</t>
  </si>
  <si>
    <t>MLC LOCAÇÕES, PRODUÇÕES E EVENTOS EIRELI - ME</t>
  </si>
  <si>
    <t>02/SMC-G/2020</t>
  </si>
  <si>
    <t>BNP – SERVIÇOS DE INFORMÁTICA LTDA – ME</t>
  </si>
  <si>
    <t>Contratação de serviços especializados na área de Tecnologia da Informação - TI, para prestação de serviços de suporte aos usuários e às equipes de gestão de infraestrutura de Tecnologia da Informação da Secretaria Municipal de Cultura – SMC.</t>
  </si>
  <si>
    <t>6025.2019/0019345-3</t>
  </si>
  <si>
    <t>003/SMC-G/2022</t>
  </si>
  <si>
    <t>IMAGERIA ESTÚDIO LTDA.</t>
  </si>
  <si>
    <t>Contratação direta por notória especialização da empresa Imageria Estudio Ltda., para elaboração de projeto técnico exclusivo para atualização da comunicação visual para as dependências da Biblioteca Mário de Andrade e da Hemeroteca.</t>
  </si>
  <si>
    <t>6025.2021/0023657-1</t>
  </si>
  <si>
    <t>024/SMC-G/2021</t>
  </si>
  <si>
    <t>INFORDINÂMICA TECNOLOGIA EIRELI</t>
  </si>
  <si>
    <t>Contratação de empresa para digitalização in loco de um conjunto documental, com geração de arquivos mestres e arquivos derivados para consulta, bem como a gravação desses arquivos em meio magnético para entrega do serviço, pertencente ao Departamento do Arquivo Histórico Municipal (AHM).</t>
  </si>
  <si>
    <t>6025.2020/0000145-9</t>
  </si>
  <si>
    <t>256/2021</t>
  </si>
  <si>
    <t>Regiane Câmara Nigro</t>
  </si>
  <si>
    <t>EDITAL Nº 18/2021/SMC/CFOC/SFA – 2ª EDIÇÃO DE PREMIAÇÃO DE COLETIVOS CULTURAIS QUE REALIZAM A GESTÃO COMUNITÁRIA DE ESPAÇOS PÚBLICOS ANTES OCIOSOS DA CIDADE DE SÃO PAULO</t>
  </si>
  <si>
    <t>6025.2021/0002082-0</t>
  </si>
  <si>
    <t>255/2021</t>
  </si>
  <si>
    <t>Sol Emanuel Calderón Vargas</t>
  </si>
  <si>
    <t>254/2021</t>
  </si>
  <si>
    <t>Felipe Valentim Bonifácio</t>
  </si>
  <si>
    <t>253/2021</t>
  </si>
  <si>
    <t>Maurício José dos Santos</t>
  </si>
  <si>
    <t>252/2021</t>
  </si>
  <si>
    <t>Leonardo da Silva Santana</t>
  </si>
  <si>
    <t>251/2021</t>
  </si>
  <si>
    <t>Ricardo Muniz Teixeira</t>
  </si>
  <si>
    <t>250/2021</t>
  </si>
  <si>
    <t>Lucas Abreu Antonio</t>
  </si>
  <si>
    <t>249/2021</t>
  </si>
  <si>
    <t>Iago Quinas Araujo</t>
  </si>
  <si>
    <t>248/2021</t>
  </si>
  <si>
    <t>Julio Cesar de Castro e Silva</t>
  </si>
  <si>
    <t>005/SMC/BMA/2016</t>
  </si>
  <si>
    <t>E.A.P. PINGO REFRIGERAÇÃO – ME</t>
  </si>
  <si>
    <t>Contratação de empresa especializada na prestação de serviço de operação, manutenção preventiva, corretiva e de assistência técnica, para o sistema de ar-condicionado, ventilação e exaustão, instalados no edifício-sede da Biblioteca Mário de Andrade e edifício anexo (Hemeroteca).</t>
  </si>
  <si>
    <t>2015-0.262.096-7</t>
  </si>
  <si>
    <t>08/DPH/SMC/2016</t>
  </si>
  <si>
    <t>A. L. GAIGHER ELEVADORES – EPP</t>
  </si>
  <si>
    <t>Contratação de serviços de manutenção preventiva com fornecimento de peças, para 02 (dois) elevadores de passageiros, de fabricação Bass Elevadores, localizados na Torre da Memória</t>
  </si>
  <si>
    <t>6025.2016/0006193-4</t>
  </si>
  <si>
    <t>031/SMC-G/2019</t>
  </si>
  <si>
    <t>SIMAC MANUTENÇÃO E SERVIÇOS LTDA</t>
  </si>
  <si>
    <t>Contratação de empresa especializada na prestação de serviços de controle, operação e fiscalização de portarias e edifícios, e recepção, para o Centro Cultural da Cidade de São Paulo – CCSP, conforme Termo de Referência, que integra o Edital de Licitação do presente Pregão Eletrônico</t>
  </si>
  <si>
    <t>6025.2019/0002129-6</t>
  </si>
  <si>
    <t>260/2021</t>
  </si>
  <si>
    <t>Filipe Freire da Silva</t>
  </si>
  <si>
    <t>262/2021</t>
  </si>
  <si>
    <t>Marlene Rosa Santana</t>
  </si>
  <si>
    <t>259/2021</t>
  </si>
  <si>
    <t>Juarez Ferreira Amorim</t>
  </si>
  <si>
    <t>258/2021</t>
  </si>
  <si>
    <t>Vanderlei Roberto Egidio Da Silva</t>
  </si>
  <si>
    <t>257/2021</t>
  </si>
  <si>
    <t>Audineia Costa Ferreira</t>
  </si>
  <si>
    <t>6025.2022/0000164-9</t>
  </si>
  <si>
    <t>Jean Pierre Gabriel Antoine Kaletrianos</t>
  </si>
  <si>
    <t>247/2021</t>
  </si>
  <si>
    <t>Cleiton Ferreira de Souza</t>
  </si>
  <si>
    <t>241/2021</t>
  </si>
  <si>
    <t>Paloma Xavier da Silva</t>
  </si>
  <si>
    <t>242/2021</t>
  </si>
  <si>
    <t>Michele Cristina Cavalieri</t>
  </si>
  <si>
    <t>240/2021</t>
  </si>
  <si>
    <t>Gustavo Soares dos Santos Ramalho</t>
  </si>
  <si>
    <t>261/2021</t>
  </si>
  <si>
    <t>Bruna Pucci</t>
  </si>
  <si>
    <t>263/2021</t>
  </si>
  <si>
    <t>Almir José da Silva</t>
  </si>
  <si>
    <t>264/2021</t>
  </si>
  <si>
    <t>Rosemari de Almeida</t>
  </si>
  <si>
    <t>265/2021</t>
  </si>
  <si>
    <t>Dirceu de Almeida Antonio</t>
  </si>
  <si>
    <t>266/2021</t>
  </si>
  <si>
    <t>Sérgio Lourenço</t>
  </si>
  <si>
    <t>246/2021</t>
  </si>
  <si>
    <t>Gustavo Henrique Sanna</t>
  </si>
  <si>
    <t>245/2021</t>
  </si>
  <si>
    <t>Fernando de Oliveira Santos</t>
  </si>
  <si>
    <t>244/2021</t>
  </si>
  <si>
    <t>Caroline Alves André</t>
  </si>
  <si>
    <t>243/2021</t>
  </si>
  <si>
    <t>Marcelo de Oliveira Martins</t>
  </si>
  <si>
    <t>6025.2021/0028617-0</t>
  </si>
  <si>
    <t>Ricardo Augusto Cioni Engracia Garcia</t>
  </si>
  <si>
    <t>6025.2022/0000101-0</t>
  </si>
  <si>
    <t>Marcos Caetano Junior</t>
  </si>
  <si>
    <t>6025.2022/0000105-3</t>
  </si>
  <si>
    <t>PAULO HENRIQUE PEREIRA DOS SANTOS</t>
  </si>
  <si>
    <t>6025.2022/0000103-7</t>
  </si>
  <si>
    <t>Adriana Nunes de Arruda Camargo</t>
  </si>
  <si>
    <t>6025.2021/0028687-0</t>
  </si>
  <si>
    <t>PRISCILA ASCHE SIMÕES DE SOUZA</t>
  </si>
  <si>
    <t>6025.2022/0000195-9</t>
  </si>
  <si>
    <t>Rogerio Gomes do Nascimento Silva</t>
  </si>
  <si>
    <t>6025.2021/0028598-0</t>
  </si>
  <si>
    <t>Jair dos Santos</t>
  </si>
  <si>
    <t>6025.2022/0000131-2</t>
  </si>
  <si>
    <t>Carolina Yume Matias Tutia</t>
  </si>
  <si>
    <t>6025.2022/0000185-1</t>
  </si>
  <si>
    <t>Raquel Victorino Teixeira</t>
  </si>
  <si>
    <t>6025.2022/0000218-1</t>
  </si>
  <si>
    <t>Maria Juliana Lucio Santos Beydoun</t>
  </si>
  <si>
    <t>6025.2021/0028614-5</t>
  </si>
  <si>
    <t>Eric Philip Rieser</t>
  </si>
  <si>
    <t>6025.2021/0028634-0</t>
  </si>
  <si>
    <t>Vanda Chigo Fiorani</t>
  </si>
  <si>
    <t>6025.2021/0028627-7</t>
  </si>
  <si>
    <t>Henrique Maciel Alonso</t>
  </si>
  <si>
    <t>6025.2022/0000130-4</t>
  </si>
  <si>
    <t>Rogério Romualdo Pinto</t>
  </si>
  <si>
    <t>6025.2022/0000177-0</t>
  </si>
  <si>
    <t>Samuel Zangirólame Bueno</t>
  </si>
  <si>
    <t>6025.2022/0000215-7</t>
  </si>
  <si>
    <t>SUZANA SCHMIDT VIGANO</t>
  </si>
  <si>
    <t>6025.2021/0028596-3</t>
  </si>
  <si>
    <t>Thiago Abel Martins da Silva</t>
  </si>
  <si>
    <t>6025.2022/0000171-1</t>
  </si>
  <si>
    <t>Marinilza da Silva Rocha</t>
  </si>
  <si>
    <t>6025.2022/0000214-9</t>
  </si>
  <si>
    <t>Ellen Caroline da Silva</t>
  </si>
  <si>
    <t>6025.2022/0000170-3</t>
  </si>
  <si>
    <t>Alexandre Brazil da Silva</t>
  </si>
  <si>
    <t>017/FTMSP/2022</t>
  </si>
  <si>
    <t>Full prime comércio e serviços de informática LTDA</t>
  </si>
  <si>
    <t>Locação de notebooks</t>
  </si>
  <si>
    <t>8510.2021/0000559-8</t>
  </si>
  <si>
    <t>6025.2022/0000229-7</t>
  </si>
  <si>
    <t>Mariana Teixeira Novais</t>
  </si>
  <si>
    <t>VANESSA DOS SANTOS SILVA</t>
  </si>
  <si>
    <t>6025.2021/0028496-7</t>
  </si>
  <si>
    <t>Cesar Tadeu Baccan</t>
  </si>
  <si>
    <t>6025.2021/0028626-9</t>
  </si>
  <si>
    <t>ALEXANDRE BATEL</t>
  </si>
  <si>
    <t>6025.2022/0000109-6</t>
  </si>
  <si>
    <t>Bianca Vitoria de Oliveira Silva</t>
  </si>
  <si>
    <t>6025.2022/0000200-9</t>
  </si>
  <si>
    <t>Isabela Cristina Coelho Amano da Mota</t>
  </si>
  <si>
    <t>6025.2022/0000219-0</t>
  </si>
  <si>
    <t>Caroline Luciana dos Santos Batista</t>
  </si>
  <si>
    <t>6025.2022/0000115-0</t>
  </si>
  <si>
    <t>Ketyenne Kim Reis Gonçalves</t>
  </si>
  <si>
    <t>6025.2022/0000173-8</t>
  </si>
  <si>
    <t>Igor de Andrade Castanheira</t>
  </si>
  <si>
    <t>6025.2021/0028602-1</t>
  </si>
  <si>
    <t>Lilian Cristina Menezes</t>
  </si>
  <si>
    <t>6025.2022/0000194-0</t>
  </si>
  <si>
    <t>Juliana Xavier Rebouças</t>
  </si>
  <si>
    <t>6025.2022/0000226-2</t>
  </si>
  <si>
    <t>Regiane de Souza Dias</t>
  </si>
  <si>
    <t>6025.2022/0000193-2</t>
  </si>
  <si>
    <t>Cintia Regina dos Santos</t>
  </si>
  <si>
    <t>6025.2022/0000190-8</t>
  </si>
  <si>
    <t>Ygor Alberto Nascimento Miranda</t>
  </si>
  <si>
    <t>6025.2021/0028571-8</t>
  </si>
  <si>
    <t>Júlia Mariana Carvalho Marques</t>
  </si>
  <si>
    <t>6025.2022/0000211-4</t>
  </si>
  <si>
    <t>Carolina de Moraes Rego Naine Reis</t>
  </si>
  <si>
    <t>6025.2022/0000203-3</t>
  </si>
  <si>
    <t>Jose Vitor Ferreira Raimundo</t>
  </si>
  <si>
    <t>6025.2021/0028624-2</t>
  </si>
  <si>
    <t>Celia Regina Ramos Meris</t>
  </si>
  <si>
    <t>6025.2022/0000199-1</t>
  </si>
  <si>
    <t>David Wilian Vasconcelos Mansano Araújo</t>
  </si>
  <si>
    <t>6025.2021/0028637-4</t>
  </si>
  <si>
    <t>6025.2021/0028629-3</t>
  </si>
  <si>
    <t>DANIEL MARTINS GASPAR</t>
  </si>
  <si>
    <t>6025.2022/0000172-0</t>
  </si>
  <si>
    <t>Geneci Mirindju Veríssimo</t>
  </si>
  <si>
    <t>6025.2022/0000222-0</t>
  </si>
  <si>
    <t>Paula Gabrielle Santos Almeida</t>
  </si>
  <si>
    <t>6025.2021/0028632-3</t>
  </si>
  <si>
    <t>Marcia Costa Christiano Ribeiro</t>
  </si>
  <si>
    <t>6025.2022/0000124-0</t>
  </si>
  <si>
    <t>Kayque Willian Santos Tobias da Silva</t>
  </si>
  <si>
    <t>191/2021 SMC/CFOC/SF</t>
  </si>
  <si>
    <t>Axon Produções Sociedade Simples Ltda</t>
  </si>
  <si>
    <t>Edital nº 05/2021/SMC/CFOC/SFA – 5ª EDIÇÃO DO EDITAL DE APOIO A MÚSICA PARA A  CIDADE DE SÃO PAULO</t>
  </si>
  <si>
    <t>6025.2021/0002041-2</t>
  </si>
  <si>
    <t>189/2021 SMC/CFOC/SF</t>
  </si>
  <si>
    <t>MULTIPLA PRODUÇÃO CULTURAL LTDA</t>
  </si>
  <si>
    <t>188/2021 SMC/CFOC/SF</t>
  </si>
  <si>
    <t>ARK - Audio e Produções Fonográficas LTDA</t>
  </si>
  <si>
    <t>PLANO 11 COMUNICACAO LTDA</t>
  </si>
  <si>
    <t>190/2021 SMC/CFOC/SF</t>
  </si>
  <si>
    <t>R DE CASTRO</t>
  </si>
  <si>
    <t>184/2021SMC/CFOC/SFA</t>
  </si>
  <si>
    <t>Carlos Eduardo Coltro Antunes</t>
  </si>
  <si>
    <t>185/2021 SMC/CFOC/SF</t>
  </si>
  <si>
    <t>FCS CINE VIDEO E EVENTOS ARTÍSTICOS LTDA</t>
  </si>
  <si>
    <t>183/2021SMC/CFOC/SFA</t>
  </si>
  <si>
    <t>Carrossel Voador Produções Artísticas Ltda</t>
  </si>
  <si>
    <t>177/2021 SMC/CFOC/SF</t>
  </si>
  <si>
    <t>UIRAPURU PRODUÇÕES ARTÍSTICAS LTDA</t>
  </si>
  <si>
    <t>182/2021SMC/CFOC/SFA</t>
  </si>
  <si>
    <t>ARTE RUMO PRODUÇÕES ARTÍSTICAS Ltda.</t>
  </si>
  <si>
    <t>173/2021 SMC/CFOC/SF</t>
  </si>
  <si>
    <t>LEKE PROMOÇÕES E EDIÇÕES ARTÍSTICAS E CULTURAIS LT</t>
  </si>
  <si>
    <t>174/2021 SMC/CFOC/SF</t>
  </si>
  <si>
    <t>Lili Flor e Paulo Pixu Produção Cultural Ltda ME</t>
  </si>
  <si>
    <t>181/2021SMC/CFOC/SFA</t>
  </si>
  <si>
    <t>Complô Produções e Oficinas Ltda. - ME</t>
  </si>
  <si>
    <t>187/2021 SMC/CFOC/SF</t>
  </si>
  <si>
    <t>170/2021 SMC/CFOC/SF</t>
  </si>
  <si>
    <t>Sabrina de Souza Leal ME</t>
  </si>
  <si>
    <t>180/2021SMC/CFOC/SFA</t>
  </si>
  <si>
    <t>MARACÁ PRODUÇÕES ARTÍSTICAS E CULTURAIS LTDA</t>
  </si>
  <si>
    <t>179/2021SMC/CFOC/SFA</t>
  </si>
  <si>
    <t>Zeferina Produções Artísticas Ltda</t>
  </si>
  <si>
    <t>178/2021SMC/CFOC/SFA</t>
  </si>
  <si>
    <t>Casa da Batucada Produções Artísticas Ltda ME</t>
  </si>
  <si>
    <t>176/2021SMC/CFOC/SFA</t>
  </si>
  <si>
    <t>DELANDA PRODUÇÕES LTDA</t>
  </si>
  <si>
    <t>172/2021SMC/CFOC/SFA</t>
  </si>
  <si>
    <t>SHC Assessoria de Comunicação e Eventos</t>
  </si>
  <si>
    <t>175/2021SMC/CFOC/SFA</t>
  </si>
  <si>
    <t>TRAMPOLIM PRODUÇÕES MUSICAIS LTDA ME</t>
  </si>
  <si>
    <t>171/2021SMC/CFOC/SFA</t>
  </si>
  <si>
    <t>AMANDA PINTO MAGALHÃES ME</t>
  </si>
  <si>
    <t>6025.2022/0000196-7</t>
  </si>
  <si>
    <t>Léo Rodrigues Moreira da Silva</t>
  </si>
  <si>
    <t>6025.2021/0028600-5</t>
  </si>
  <si>
    <t>Fabiano Antonio Moreira</t>
  </si>
  <si>
    <t>6025.2022/0000182-7</t>
  </si>
  <si>
    <t>NEY MARQUES DA CUNHA</t>
  </si>
  <si>
    <t>6025.2021/0028597-1</t>
  </si>
  <si>
    <t>Ligia Fernandes Araújo</t>
  </si>
  <si>
    <t>6025.2022/0000198-3</t>
  </si>
  <si>
    <t>Lourenço Prado Brasil</t>
  </si>
  <si>
    <t>6025.2022/0000186-0</t>
  </si>
  <si>
    <t>Flávio Miguel Costa</t>
  </si>
  <si>
    <t>6025.2021/0028631-5</t>
  </si>
  <si>
    <t>Pedro Henrique Gonçalves da Silva</t>
  </si>
  <si>
    <t>6025.2022/0000181-9</t>
  </si>
  <si>
    <t>Rafael Antonio Ghirardello</t>
  </si>
  <si>
    <t>6025.2022/0000183-5</t>
  </si>
  <si>
    <t>Shirlei Farias de Souza</t>
  </si>
  <si>
    <t>6025.2022/0000201-7</t>
  </si>
  <si>
    <t>Wilson Renato Negrão</t>
  </si>
  <si>
    <t>6025.2022/0000206-8</t>
  </si>
  <si>
    <t>Wilq Vicente dos Santos</t>
  </si>
  <si>
    <t>6025.2022/0000188-6</t>
  </si>
  <si>
    <t>Vanessa Curci inscrito</t>
  </si>
  <si>
    <t>6025.2022/0000120-7</t>
  </si>
  <si>
    <t>Vanessa Dias da Rocha</t>
  </si>
  <si>
    <t>6025.2022/0000197-5</t>
  </si>
  <si>
    <t>Alexandre Miranda Dourado</t>
  </si>
  <si>
    <t>6025.2022/0000187-8</t>
  </si>
  <si>
    <t>Marcela Henriques Penteado Borges</t>
  </si>
  <si>
    <t>6025.2022/0000208-4</t>
  </si>
  <si>
    <t>Ilka Silva Nagamine</t>
  </si>
  <si>
    <t>6025.2021/0028616-1</t>
  </si>
  <si>
    <t>Natália Grisi</t>
  </si>
  <si>
    <t>236/2021</t>
  </si>
  <si>
    <t>MARCELLO AIROLDI PRODUÇÕES ARTÍSTICAS EPP</t>
  </si>
  <si>
    <t>Edital nº 16/2021/SMC/CFOC/SFA – 14ª EDIÇÃO DO PRÊMIO ZÉ RENATO PARA A  CIDADE DE SÃO PAULO</t>
  </si>
  <si>
    <t>6025.2021/0007886-0</t>
  </si>
  <si>
    <t>018/SPAR/SMC-G/2021</t>
  </si>
  <si>
    <t>Instituto Boas Novas</t>
  </si>
  <si>
    <t>Celebração de parceria com dispensa de chamamento público com o INSTITUTO BOAS NOVAS</t>
  </si>
  <si>
    <t>6025.2021/0023973-2</t>
  </si>
  <si>
    <t>277/2021/SMC/CFOC</t>
  </si>
  <si>
    <t>Associação dos amigos do Centro de Memória doCirco</t>
  </si>
  <si>
    <t>Seleção de projeto da 4ª Edição do Festival de Circo para a cidade de São Paulo por meio de proponente organização da sociedade civil, em conformidade com a Lei nº 13.019/2014 e com os Decretos Municipais nº 57.575/2016 e n.º 51.300/10 e Portaria n.º 201/2018, interessada em celebrar termo de colaboração, mediante as condições estabelecidas no Edital e seus anexos.</t>
  </si>
  <si>
    <t>6025.2020/0023420-8</t>
  </si>
  <si>
    <t>118/2021(SMC/PG)</t>
  </si>
  <si>
    <t>AD dos Santos Produçoes ME</t>
  </si>
  <si>
    <t>Espetáculo Musical / Show  - (Transpiro Adoração especial).</t>
  </si>
  <si>
    <t>6025.2021/0028668-4</t>
  </si>
  <si>
    <t>114/2021(SMC/PG)</t>
  </si>
  <si>
    <t>ICASC INSTITUTO CULTURAL E ASSISTENCIA SOCIAL CO.</t>
  </si>
  <si>
    <t>Espetáculo Musical / Show  - (FESTIVAL ROCK IN SP 3a EDIÇÃO).</t>
  </si>
  <si>
    <t>6025.2021/0027704-9</t>
  </si>
  <si>
    <t>119/2021(SMC/PG)</t>
  </si>
  <si>
    <t>INPES</t>
  </si>
  <si>
    <t>Espetáculo Musical / Show  - (PROJETO FESTIVAL USINA 21 - 2ª EDIÇÃO).</t>
  </si>
  <si>
    <t>6025.2021/0028393-6</t>
  </si>
  <si>
    <t>113/2021(SMC/PG)</t>
  </si>
  <si>
    <t>TOKA EVENTOS ARTÍSTICOS EIRELI-ME</t>
  </si>
  <si>
    <t>Espetáculo Musical / Show  - (Natal Brasileiro Solidário).</t>
  </si>
  <si>
    <t>6025.2021/0027698-0</t>
  </si>
  <si>
    <t>025/SPAR/SMC-G/2020</t>
  </si>
  <si>
    <t>LEONARDO VALDETARO BIANCHINI</t>
  </si>
  <si>
    <t>268/2021/SMC/CFOC</t>
  </si>
  <si>
    <t>Heitor Ventura Gondo</t>
  </si>
  <si>
    <t>Edital Nº 10/2021/SMC/CFOC/SFA - FOMENTO AO FORRÓ - 2ª EDIÇÃO.</t>
  </si>
  <si>
    <t>6025.2021/0002081-1</t>
  </si>
  <si>
    <t>267/2021/SMC/CFOC</t>
  </si>
  <si>
    <t>Pablo Yuri Oliveira de Moura</t>
  </si>
  <si>
    <t>88/2021/SMC/CFOC</t>
  </si>
  <si>
    <t>Alzira Viana dos Santos</t>
  </si>
  <si>
    <t>269/2021/SMC/CFOC</t>
  </si>
  <si>
    <t>Thiago Martins Branduliz</t>
  </si>
  <si>
    <t>274/2021/SMC/CFOC</t>
  </si>
  <si>
    <t>Luan Passos de Souza</t>
  </si>
  <si>
    <t>270/2021/SMC/CFOC</t>
  </si>
  <si>
    <t>Rodrigo Ferreira de Souza</t>
  </si>
  <si>
    <t>271/2021/SMC/CFOC</t>
  </si>
  <si>
    <t>Anaí Franzini Rosa Bruzadin</t>
  </si>
  <si>
    <t>272/2021/SMC/CFOC</t>
  </si>
  <si>
    <t>José Geraldo Lima de Oliveira</t>
  </si>
  <si>
    <t>275/2021/SMC/CFOC</t>
  </si>
  <si>
    <t>Jerônimo Favaretto Ramos</t>
  </si>
  <si>
    <t>276/2021/SMC/CFOC</t>
  </si>
  <si>
    <t>Mariana Mendes Aydar</t>
  </si>
  <si>
    <t>215/2021/SMC/CFOC/SF</t>
  </si>
  <si>
    <t>COOPERATIVA PAULISTA DE TEATRO</t>
  </si>
  <si>
    <t>Edital nº 14/2021/SMC/CFOC/SFA – 38ª EDIÇÃO DO PROGRAMA MUNICIPAL DE FOMENTO AO TEATRO PARA A  CIDADE DE SÃO PAULO</t>
  </si>
  <si>
    <t>6025.2021/0007881-0</t>
  </si>
  <si>
    <t>21/SMC-G/2021</t>
  </si>
  <si>
    <t>NIX Empreendedorismo Social e Economia Criativa</t>
  </si>
  <si>
    <t>Realização do projeto “Feira literária do sol - edição itinerante”.</t>
  </si>
  <si>
    <t>6025.2021/0025062-0</t>
  </si>
  <si>
    <t>007/SMC-G/2019</t>
  </si>
  <si>
    <t>MLC LOCAÇÕES , PRODUÇÕES E EVENTOS EIRELI – ME</t>
  </si>
  <si>
    <t>Contratação de empresa especializada em sonorização e sua operacionalização, com fornecimento de equipamentos necessários para este fim, para o Centro Cultural Municipal da Penha - CCP.</t>
  </si>
  <si>
    <t>6025.2018/0009572-7</t>
  </si>
  <si>
    <t>049/SMC-G/2020</t>
  </si>
  <si>
    <t>BSG SERVIÇOS E SOLUÇÕES LTDA</t>
  </si>
  <si>
    <t>Contratação de empresa para prestação de serviços de manutenção predial, abrangendo as manutenções preventivas, corretivas e assistência técnica das instalações elétricas, hidráulicas, de telefonia interna, do sistema de detecção, alarme e de combate a incêndio e de iluminação de emergência e de para-raios, com fornecimento estimado de peças e equipamentos, para as unidades das Casas de Cultura, Centro Cultural da Cidade de São Paulo, Coordenadoria de Centros Culturais, Teatros Distritais, EMIA, Central de Serviços no Pari e Edifício Sede da Secretaria Municipal de Cultura.</t>
  </si>
  <si>
    <t>6025.2017/0005182-5</t>
  </si>
  <si>
    <t>065/SMC-G/2019</t>
  </si>
  <si>
    <t>MRS SEGURANÇA E VIGILÂNCIA PATRIMONIAL EIRELI</t>
  </si>
  <si>
    <t>objetivando a contratação de empresa especializada em serviços de vigilância/segurança patrimonial para as dependências do Departamento dos Museus Municipais, Departamento do Patrimônio Histórico e Arquivo Histórico Municipal</t>
  </si>
  <si>
    <t>6025.2018/0012355-0</t>
  </si>
  <si>
    <t>063/ SMC-G/2019</t>
  </si>
  <si>
    <t>GREENLIFE JARDINS E ÁREAS VERDES LTDA EPP</t>
  </si>
  <si>
    <t>contratação de empresa especializada em serviços de manutenção e conservação dos jardins existentes nas dependências e ao redor da Biblioteca Municipal Mário de Andrade – BMA</t>
  </si>
  <si>
    <t>6025.2019/0010619-4</t>
  </si>
  <si>
    <t>003/DPH/SMC/2016</t>
  </si>
  <si>
    <t>Contratação de empresa para prestação de serviços de desenvolvimento e atuação de educação patrimonial e arte-educação quanto à história, arquitetura, antropologia, artes visuais, acervos e exposições para o Departamento do Patrimônio Histórico - DPH e Departamento do Arquivo Histórico de São Paulo - AHSP, visando o atendimento especializado ao público visitante dos seus equipamentos culturais: Arquivo Histórico, Casas Históricas, Museus, Monumentos, conforme as especificações constantes do memorial descritivo, que integra o presente Edital de Licitação, como Anexo I.</t>
  </si>
  <si>
    <t>2015-0.258.055-8</t>
  </si>
  <si>
    <t>111 /2021(SMC/PG)</t>
  </si>
  <si>
    <t>Espetáculo Musical / Show  - (Lado a Lado - Parte 6) - Banda Rosa de Saron e Ana Gabriela.</t>
  </si>
  <si>
    <t>6025.2021/0027681-6</t>
  </si>
  <si>
    <t>110 /2021(SMC/PG)</t>
  </si>
  <si>
    <t>ASSOCIAÇÃO HELIÓPOLIS SOCIAL E LAZER</t>
  </si>
  <si>
    <t>Espetáculo Musical / Show  - (PROJETO FESTIVAL CANÇÕES NO HELIPA).</t>
  </si>
  <si>
    <t>6025.2021/0025018-3</t>
  </si>
  <si>
    <t>116/2021(SMC/PG)</t>
  </si>
  <si>
    <t>Espetáculo Musical / Show  - (Natal de Luz parte 3).</t>
  </si>
  <si>
    <t>6025.2021/0027702-2</t>
  </si>
  <si>
    <t>001/SMC-G/2021</t>
  </si>
  <si>
    <t>SEAL SEGURANÇA ALTERNATIVA EIRELI</t>
  </si>
  <si>
    <t>Contratação  de empresa para prestação de serviços de segurança/vigilância patrimonial armada, brigadista e desarmada para a Central de Serviços do Pari e Centro Municipal de Culturas Negras do Jabaquara – Mãe Sylvia de Oxalá – CCNJ, unidades pertencentes à Secretaria Municipal de Cultura.</t>
  </si>
  <si>
    <t>6025.2020/0016926-0</t>
  </si>
  <si>
    <t>217/2021/SMC/CFOC/SF</t>
  </si>
  <si>
    <t>ASSOCIAÇÃO CULTURAL CAPULANAS</t>
  </si>
  <si>
    <t>027/SMC-G/2018</t>
  </si>
  <si>
    <t>Contratação de empresa especializada em serviços de vigilância/segurança patrimonial para as dependências do Centro Cultural Municipal da Juventude -Ruth Cardoso –CCJ.</t>
  </si>
  <si>
    <t>6025.2016/0004099-6</t>
  </si>
  <si>
    <t>112 /2021(SMC/PG)</t>
  </si>
  <si>
    <t>INSTITUTO MENSAGEM DE PAZ</t>
  </si>
  <si>
    <t>Espetáculo Musical / Show  - (LADO A LADO PARTE 2) - BANDA ANJOS DO RESGATE.</t>
  </si>
  <si>
    <t>6025.2021/0027488-0</t>
  </si>
  <si>
    <t>117 /2021(SMC/PG)</t>
  </si>
  <si>
    <t>Elous Organização e Promoção de Eventos LTDA</t>
  </si>
  <si>
    <t>Espetáculo Musical / Show  - (CIVILIZAÇÃO DO AMOR – PARTE 1).</t>
  </si>
  <si>
    <t>6025.2021/0028299-9</t>
  </si>
  <si>
    <t>107 /2021(SMC/PG)</t>
  </si>
  <si>
    <t>ASSOCIAÇÃO DESPORTIVA E CULTURAL DE CAPOEIRA ROSA</t>
  </si>
  <si>
    <t>Intervenção artística - (1º Festival de Ritmos e Sons).</t>
  </si>
  <si>
    <t>6025.2021/0027937-8</t>
  </si>
  <si>
    <t>115/2021 (SMC/PG)</t>
  </si>
  <si>
    <t>Espetáculo Musical / Show  - (Natal de Luz Parte 2).</t>
  </si>
  <si>
    <t>6025.2021/0027678-6</t>
  </si>
  <si>
    <t>109/2021 (SMC/PG)</t>
  </si>
  <si>
    <t>Espetáculo Musical / Show  - (MIX LIVE)</t>
  </si>
  <si>
    <t>6025.2021/0023079-4</t>
  </si>
  <si>
    <t>NE  68055/2021</t>
  </si>
  <si>
    <t>PRODUTORA INÊS OLIVEIRA EIRELLI</t>
  </si>
  <si>
    <t>Intervenção Artística - Leandro Júnior - Intervenção - Itamar Assumpção.</t>
  </si>
  <si>
    <t>6025.2021/0016762-6</t>
  </si>
  <si>
    <t>012/SMC-G/2021</t>
  </si>
  <si>
    <t>JJUMPER SEGURANÇA E VIGILÂNCIA PATRIMONIAL EIRELI</t>
  </si>
  <si>
    <t>Contratação de empresa para prestação de serviços de segurança/vigilância patrimonial desarmada para os imóveis sob responsabilidade da Secretaria Municipal de Cultura, Coordenadoria De Centros Culturais E Teatros - CCULT, Centro Cultural da Cidade de São Paulo – CCSP, Supervisão das Casas de Cultura e Centros Educacionais Unificados – SCC.</t>
  </si>
  <si>
    <t>6025.2019/0012397-8</t>
  </si>
  <si>
    <t>042/SMC-G/2020</t>
  </si>
  <si>
    <t>LOCAL SERVIÇOS ESPECIALIZADOS LTDA</t>
  </si>
  <si>
    <t>Contratação de empresa especializada em prestação de serviços de limpeza, asseio e conservação predial, com aplicação de mão de obra qualificada, fornecimento de materiais, produto de limpeza, higiene pessoal e equipamentos pertinentes a elaboração das tarefas em todas as dependencias do Centro Cultural Municipal da Juventude - Ruth Cardoso - CCJ</t>
  </si>
  <si>
    <t>6025.2020/0007696-3</t>
  </si>
  <si>
    <t>https://drive.google.com/file/d/1rTwIZp-zUZU9LaK1t2S5GpN8NDTe3ZcQ/view?usp=sharing</t>
  </si>
  <si>
    <t>Contratação de serviço telefônico fixo comutado (STFC) por meio de entroncamentos digitais (links E1 com sinalização CAS-R2/DTMF) e serviços de discagem direta a ramal (DDR)</t>
  </si>
  <si>
    <t>8510.2021/0000455-9</t>
  </si>
  <si>
    <t>200/21/SMC/CFOC/SFA</t>
  </si>
  <si>
    <t>Cooperativa Paulista de Dança</t>
  </si>
  <si>
    <t>Edital nº 15/2021/SMC/CFOC/SFA – 31ª EDIÇÃO DO PROGRAMA MUNICIPAL DE FOMENTO À DANÇA PARA A  CIDADE DE SÃO PAULO</t>
  </si>
  <si>
    <t>6025.2021/0007884-4</t>
  </si>
  <si>
    <t>193/21/SMC/CFOC/SFA</t>
  </si>
  <si>
    <t>INCRIVY ARTE, CULTURA E EDUCACAO LTDA</t>
  </si>
  <si>
    <t>197/21/SMC/CFOC/SFA</t>
  </si>
  <si>
    <t>Ação Moura Produções Artísticas LTDA ME</t>
  </si>
  <si>
    <t>207/21/SMC/CFOC/SFA</t>
  </si>
  <si>
    <t>BAOBA COMUNIÇÃO CULTURA E CONTEUDO EIRELI</t>
  </si>
  <si>
    <t>105/2021(SMC/PG)</t>
  </si>
  <si>
    <t>ALEXANDRE EDUARDO CHICARELO CARDOSO - ME</t>
  </si>
  <si>
    <t>Espetáculo Musical / Show  - (NATAL SOLIDÁRIO).</t>
  </si>
  <si>
    <t>6025.2021/0027121-0</t>
  </si>
  <si>
    <t>098/2021(SMC/PG)</t>
  </si>
  <si>
    <t>MAM EVENTOS, COMERCIO E SERVIÇOS EIRELI ME</t>
  </si>
  <si>
    <t>Espetáculo Musical / Show  - (Festival Cultural da Primavera).</t>
  </si>
  <si>
    <t>6025.2021/0024467-1</t>
  </si>
  <si>
    <t>102/2021(SMC/PG)</t>
  </si>
  <si>
    <t>Espetáculo Musical / Show  - (LADO A LADO 2).</t>
  </si>
  <si>
    <t>6025.2021/0025599-1</t>
  </si>
  <si>
    <t>104/2020(SCA/PG)</t>
  </si>
  <si>
    <t>Espetáculo Musical / Show  - (Lado a Lado - Parte 1).</t>
  </si>
  <si>
    <t>6025.2021/0025595-9</t>
  </si>
  <si>
    <t>100/2021(SMC/PG)</t>
  </si>
  <si>
    <t>AMPLITUDE A PRODUÇÕES LTDA</t>
  </si>
  <si>
    <t>Espetáculo Musical / Show  - (CANTO PELA PAZ 2021 – parte 1)</t>
  </si>
  <si>
    <t>6025.2021/0024200-8</t>
  </si>
  <si>
    <t>23/SPAR/SMC-G/2021</t>
  </si>
  <si>
    <t>Associação Cultural e Esportiva VivaZN</t>
  </si>
  <si>
    <t>Realização do projeto “Viva Dançando”</t>
  </si>
  <si>
    <t>6025.2021/0026063-4</t>
  </si>
  <si>
    <t>106/2021(SMC/PG)</t>
  </si>
  <si>
    <t>Grêmio R.e Cultural Escola de Samba Dragõesda Real</t>
  </si>
  <si>
    <t>Realização de 15 apresentações artísticas, de conteúdo inédito e acesso totalmente gratuito, para o público em geral, sendo 5 apresentações de show carnavalizado de música e dança e 10 apresentações teatrais carnavalescas.</t>
  </si>
  <si>
    <t>6025.2021/0025119-8</t>
  </si>
  <si>
    <t>097/2021(SMC/PG)</t>
  </si>
  <si>
    <t>R. DE SOUZA MODESTO</t>
  </si>
  <si>
    <t>Espetáculo Musical / Show - Kevin Max - Kevin Max - Big Church Festival</t>
  </si>
  <si>
    <t>6025.2021/0025842-7</t>
  </si>
  <si>
    <t>099/2021(SMC/PG)</t>
  </si>
  <si>
    <t>AD DOS SANTOS PRODUÇÕES LTDA</t>
  </si>
  <si>
    <t>Espetáculo Musical / Show  - (SHOW MAURICIO PAES 15 ANOS).</t>
  </si>
  <si>
    <t>6025.2021/0024074-9</t>
  </si>
  <si>
    <t>101/2021(SMC/PG)</t>
  </si>
  <si>
    <t>Espetáculo Musical / Show  - (Lado a Lado - Anjos de Resgate).</t>
  </si>
  <si>
    <t>6025.2021/0026532-6</t>
  </si>
  <si>
    <t>103/2021(SMC/PG)</t>
  </si>
  <si>
    <t>CARLOS EDUARDO DE OLIVEIRA PINTO - ME</t>
  </si>
  <si>
    <t>Intervenção artistica  - (ARENA IDM – EDIÇÃO FINAL</t>
  </si>
  <si>
    <t>6025.2021/0027115-6</t>
  </si>
  <si>
    <t>096/2021(SMC/PG)</t>
  </si>
  <si>
    <t>Intervenção Artística - MAZE FX - Freak Show Experience - Big Church Festival</t>
  </si>
  <si>
    <t>6025.2021/0025845-1</t>
  </si>
  <si>
    <t>086/2021(SMC/PG)</t>
  </si>
  <si>
    <t>AD DOS SANTOS PRODUÇÕES LTDA - ME</t>
  </si>
  <si>
    <t>Espetáculo Musical / Show - Diego Fernandes, Adoração e Vida, Aviva Worship e DJ Tau - Festival Aviva - Dia 04</t>
  </si>
  <si>
    <t>6025.2021/0022934-6</t>
  </si>
  <si>
    <t>19 SPAR/SMC-G/2021</t>
  </si>
  <si>
    <t>Associação Música de Bairro</t>
  </si>
  <si>
    <t>Realização do projeto “Galeria Vitral Incentivo à Leitura”.</t>
  </si>
  <si>
    <t>6025.2021/0019091-1</t>
  </si>
  <si>
    <t>234/2021</t>
  </si>
  <si>
    <t>237/2021</t>
  </si>
  <si>
    <t>ATORES ASSOCIADOS LTDA ME</t>
  </si>
  <si>
    <t>092 / 2021 (SCA/PG)</t>
  </si>
  <si>
    <t>F&amp;S PRODUÇÕES ARTÍSTICAS LTDA</t>
  </si>
  <si>
    <t>Espetáculo Musical / Show  - (SHOW FERNANDO E SOROCABA).</t>
  </si>
  <si>
    <t>6025.2021/0024823-5</t>
  </si>
  <si>
    <t>095 / 2021 (SCA/PG)</t>
  </si>
  <si>
    <t>Espetáculo Musical / Show  - (Festival Cultural Sertanejo Mix).</t>
  </si>
  <si>
    <t>6025.2021/0021927-8</t>
  </si>
  <si>
    <t>094 / 2021 (SCA/PG)</t>
  </si>
  <si>
    <t>AD DOS SANTOS PRODUCOES LTDA</t>
  </si>
  <si>
    <t>Espetáculo Musical / Show - Adoração e Vida, Diego Fernandes e Anjos de Resgate - Festival Mensagem da Paz - Dia 01</t>
  </si>
  <si>
    <t>6025.2021/0022504-9</t>
  </si>
  <si>
    <t>093 / 2021 (SCA/PG)</t>
  </si>
  <si>
    <t>Espetáculo Musical / Show - Anjos de Resgate, Ana Gabriela, Aviva Worship e DJ Tau - Festival Aviva - Dia 01.</t>
  </si>
  <si>
    <t>6025.2021/0022494-8</t>
  </si>
  <si>
    <t>231/2021</t>
  </si>
  <si>
    <t>228/2021</t>
  </si>
  <si>
    <t>230/2021</t>
  </si>
  <si>
    <t>229/2021</t>
  </si>
  <si>
    <t>227/2021</t>
  </si>
  <si>
    <t>226/2021</t>
  </si>
  <si>
    <t>225/2021</t>
  </si>
  <si>
    <t>224/2021</t>
  </si>
  <si>
    <t>235/2021</t>
  </si>
  <si>
    <t>ASSOCIAÇÃO CULTURAL CORPO RASTREADO</t>
  </si>
  <si>
    <t>80/2021/SMC/CFOC</t>
  </si>
  <si>
    <t>Fernanda Guedes Neves</t>
  </si>
  <si>
    <t>78/2021/SMC/CFOC</t>
  </si>
  <si>
    <t>Ivan Dias Okagawa</t>
  </si>
  <si>
    <t>210/2021/SMC/CFOC/SF</t>
  </si>
  <si>
    <t>212/2021/SMC/CFOC/SF</t>
  </si>
  <si>
    <t>213/2021/SMC/CFOC/SF</t>
  </si>
  <si>
    <t>214/2021/SMC/CFOC/SF</t>
  </si>
  <si>
    <t>218/2021/SMC/CFOC/SF</t>
  </si>
  <si>
    <t>ALFIERI PRODUÇÕES ARTÍSTICAS LTDA</t>
  </si>
  <si>
    <t>220/2021/SMC/CFOC/SF</t>
  </si>
  <si>
    <t>219/2021/SMC/CFOC/SF</t>
  </si>
  <si>
    <t>JB PRODUÇÕES LTDA-ME</t>
  </si>
  <si>
    <t>211/2021/SMC/CFOC/SF</t>
  </si>
  <si>
    <t>221/2021/SMC/CFOC/SF</t>
  </si>
  <si>
    <t>ARTE EXPRESSA LTDA</t>
  </si>
  <si>
    <t>222/2021/SMC/CFOC/SF</t>
  </si>
  <si>
    <t>G.G.GONCALVES PRODUÇÕES</t>
  </si>
  <si>
    <t>223/2021/SMC/CFOC/SF</t>
  </si>
  <si>
    <t>VENEZIANO PRODUÇÕES TEATRAIS E CINEMATOGRÁFICAS LT</t>
  </si>
  <si>
    <t>196/2021/SMC/CFOC/SF</t>
  </si>
  <si>
    <t>Inã Projetos em Cultura Educação e P. de S.LTDA ME</t>
  </si>
  <si>
    <t>202/2021/SMC/CFOC/SF</t>
  </si>
  <si>
    <t>203/2021/SMC/CFOC/SF</t>
  </si>
  <si>
    <t>Cooperativa Paulista de Teatro</t>
  </si>
  <si>
    <t>201/2021/SMC/CFOC/SF</t>
  </si>
  <si>
    <t>204/2021/SMC/CFOC/SF</t>
  </si>
  <si>
    <t>Clarice B B Lima - ME</t>
  </si>
  <si>
    <t>205/2021/SMC/CFOC/SF</t>
  </si>
  <si>
    <t>Andrea C Soares Artes e Cultura ME</t>
  </si>
  <si>
    <t>208/2021/SMC/CFOC/SF</t>
  </si>
  <si>
    <t>206/2021/SMC/CFOC/SF</t>
  </si>
  <si>
    <t>209/2021/SMC/CFOC/SF</t>
  </si>
  <si>
    <t>0019 SMC/CAF 2022</t>
  </si>
  <si>
    <t>LUISA SONZA &amp; CIA LTDA</t>
  </si>
  <si>
    <t>Espetáculo Musical / Show - LUISA SONZA.</t>
  </si>
  <si>
    <t>6025.2022/0009657-7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</si>
</sst>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[$R$ -416]#,##0.00"/>
  </numFmts>
  <fonts count="7">
    <font>
      <sz val="10.0"/>
      <color rgb="FF000000"/>
      <name val="Arial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u/>
      <sz val="11.0"/>
      <color rgb="FF1155CC"/>
      <name val="Calibri"/>
    </font>
    <font>
      <u/>
      <sz val="11.0"/>
      <color rgb="FF0000FF"/>
      <name val="Calibri"/>
    </font>
    <font>
      <u/>
      <sz val="11.0"/>
      <color rgb="FF1155CC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bottom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bottom"/>
    </xf>
    <xf borderId="4" fillId="2" fontId="1" numFmtId="0" xfId="0" applyAlignment="1" applyBorder="1" applyFont="1">
      <alignment horizontal="center" vertical="bottom"/>
    </xf>
    <xf borderId="4" fillId="2" fontId="1" numFmtId="0" xfId="0" applyAlignment="1" applyBorder="1" applyFont="1">
      <alignment vertical="bottom"/>
    </xf>
    <xf borderId="4" fillId="2" fontId="1" numFmtId="164" xfId="0" applyAlignment="1" applyBorder="1" applyFont="1" applyNumberFormat="1">
      <alignment horizontal="center" vertical="bottom"/>
    </xf>
    <xf borderId="4" fillId="2" fontId="1" numFmtId="165" xfId="0" applyAlignment="1" applyBorder="1" applyFont="1" applyNumberFormat="1">
      <alignment horizontal="center" vertical="bottom"/>
    </xf>
    <xf borderId="0" fillId="0" fontId="4" numFmtId="0" xfId="0" applyAlignment="1" applyFont="1">
      <alignment vertical="bottom"/>
    </xf>
    <xf borderId="0" fillId="0" fontId="3" numFmtId="0" xfId="0" applyAlignment="1" applyFont="1">
      <alignment horizontal="right" vertical="bottom"/>
    </xf>
    <xf borderId="0" fillId="0" fontId="3" numFmtId="164" xfId="0" applyAlignment="1" applyFont="1" applyNumberFormat="1">
      <alignment horizontal="right" vertical="bottom"/>
    </xf>
    <xf borderId="0" fillId="0" fontId="3" numFmtId="165" xfId="0" applyAlignment="1" applyFont="1" applyNumberFormat="1">
      <alignment vertical="bottom"/>
    </xf>
    <xf borderId="0" fillId="0" fontId="5" numFmtId="0" xfId="0" applyAlignment="1" applyFont="1">
      <alignment vertical="bottom"/>
    </xf>
    <xf borderId="0" fillId="0" fontId="6" numFmtId="0" xfId="0" applyAlignment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file/d/1NoMr_rEfQMX-6xGvXjB_cA4_PII6vsIX/view?usp=sharing" TargetMode="External"/><Relationship Id="rId190" Type="http://schemas.openxmlformats.org/officeDocument/2006/relationships/hyperlink" Target="https://drive.google.com/file/d/1VaQVdiR21Aq7zpGd_gOpNK0c_H3Vm24e/view?usp=sharing" TargetMode="External"/><Relationship Id="rId42" Type="http://schemas.openxmlformats.org/officeDocument/2006/relationships/hyperlink" Target="https://drive.google.com/file/d/1jHxS5h34fw-ymGqPCD3fPUzS6pjWW-Fy/view?usp=sharing" TargetMode="External"/><Relationship Id="rId41" Type="http://schemas.openxmlformats.org/officeDocument/2006/relationships/hyperlink" Target="https://drive.google.com/file/d/18qa0ah8i7KtuRdERhcVXAJhInWpx9mu_/view?usp=sharing" TargetMode="External"/><Relationship Id="rId44" Type="http://schemas.openxmlformats.org/officeDocument/2006/relationships/hyperlink" Target="https://drive.google.com/file/d/1FU-yltvQDdC2EBK82K9qw5w3qz7CzlXe/view?usp=sharing" TargetMode="External"/><Relationship Id="rId194" Type="http://schemas.openxmlformats.org/officeDocument/2006/relationships/hyperlink" Target="https://drive.google.com/file/d/1I420L-3iwv5BmB9sRsxb76EUN2P0QdKd/view?usp=sharing" TargetMode="External"/><Relationship Id="rId43" Type="http://schemas.openxmlformats.org/officeDocument/2006/relationships/hyperlink" Target="https://drive.google.com/file/d/1uHnOR6f_kUzMGmcDQHNbYbwuQtEJYL8Z/view?usp=sharing" TargetMode="External"/><Relationship Id="rId193" Type="http://schemas.openxmlformats.org/officeDocument/2006/relationships/hyperlink" Target="https://drive.google.com/file/d/10YE22nhs6BM81IIscUiiTVkaLDo6uIXl/view?usp=sharing" TargetMode="External"/><Relationship Id="rId46" Type="http://schemas.openxmlformats.org/officeDocument/2006/relationships/hyperlink" Target="https://drive.google.com/file/d/1s9AcloXu-nTAzjXGOlBtrkbFfmKpFOal/view?usp=sharing" TargetMode="External"/><Relationship Id="rId192" Type="http://schemas.openxmlformats.org/officeDocument/2006/relationships/hyperlink" Target="https://drive.google.com/file/d/1s0r9lwO4BP2LhUUdcc2eP0B95zP_lw2x/view?usp=sharing" TargetMode="External"/><Relationship Id="rId45" Type="http://schemas.openxmlformats.org/officeDocument/2006/relationships/hyperlink" Target="https://drive.google.com/file/d/1gQB3WPFuVzRExRZkgiPwerqWVv4fRlZK/view?usp=sharing" TargetMode="External"/><Relationship Id="rId191" Type="http://schemas.openxmlformats.org/officeDocument/2006/relationships/hyperlink" Target="https://drive.google.com/file/d/1DrygCFX_r6LNg0g4K6RbObhYtWgHNvJ3/view?usp=sharing" TargetMode="External"/><Relationship Id="rId48" Type="http://schemas.openxmlformats.org/officeDocument/2006/relationships/hyperlink" Target="https://drive.google.com/file/d/1WSCj6qKefI3B6uyJlPEJi-wak48VQNAo/view?usp=sharing" TargetMode="External"/><Relationship Id="rId187" Type="http://schemas.openxmlformats.org/officeDocument/2006/relationships/hyperlink" Target="https://drive.google.com/file/d/1xAL1_I1zM4NLhA3RB7dAF5rBJr3O8R1B/view?usp=sharing" TargetMode="External"/><Relationship Id="rId47" Type="http://schemas.openxmlformats.org/officeDocument/2006/relationships/hyperlink" Target="https://drive.google.com/file/d/1W1suASYSktpb5VOwhCU0gcw0vcmUitYh/view?usp=sharing" TargetMode="External"/><Relationship Id="rId186" Type="http://schemas.openxmlformats.org/officeDocument/2006/relationships/hyperlink" Target="https://drive.google.com/file/d/1XVN8PTEfegG4_Cp-NSXS5p5v1-mdrZ0p/view?usp=sharing" TargetMode="External"/><Relationship Id="rId185" Type="http://schemas.openxmlformats.org/officeDocument/2006/relationships/hyperlink" Target="https://drive.google.com/file/d/1TwfqHKlzotnhSfJn7g2J7WFMD37XsWjs/view?usp=sharing" TargetMode="External"/><Relationship Id="rId49" Type="http://schemas.openxmlformats.org/officeDocument/2006/relationships/hyperlink" Target="https://drive.google.com/file/d/1pz1kZl35Yb1d2I_bpkbzLFKOjnXADMCH/view?usp=sharing" TargetMode="External"/><Relationship Id="rId184" Type="http://schemas.openxmlformats.org/officeDocument/2006/relationships/hyperlink" Target="https://drive.google.com/file/d/1H8EpQmUy5GlqQ6d-41Tot68gZebc8tVp/view?usp=sharing" TargetMode="External"/><Relationship Id="rId189" Type="http://schemas.openxmlformats.org/officeDocument/2006/relationships/hyperlink" Target="https://drive.google.com/file/d/1XzKfosTrP4UNZwe5crzcVOQAKhs6pc5n/view?usp=sharing" TargetMode="External"/><Relationship Id="rId188" Type="http://schemas.openxmlformats.org/officeDocument/2006/relationships/hyperlink" Target="https://drive.google.com/file/d/1AKOXyMjs0DgzgI6TIvI2jQsZ-9Er_LBO/view?usp=sharing" TargetMode="External"/><Relationship Id="rId31" Type="http://schemas.openxmlformats.org/officeDocument/2006/relationships/hyperlink" Target="https://drive.google.com/file/d/1AnzjnUmr6-SJuw9EKZrynrBFQqrpLmBV/view?usp=sharing" TargetMode="External"/><Relationship Id="rId30" Type="http://schemas.openxmlformats.org/officeDocument/2006/relationships/hyperlink" Target="https://drive.google.com/file/d/1QbW7rK2eczCz2WK2PtQSjHBMO6P1vKHA/view?usp=sharing" TargetMode="External"/><Relationship Id="rId33" Type="http://schemas.openxmlformats.org/officeDocument/2006/relationships/hyperlink" Target="https://drive.google.com/file/d/1KsUr2271hm868Az8_HXbNuXFv-bXiVTe/view?usp=sharing" TargetMode="External"/><Relationship Id="rId183" Type="http://schemas.openxmlformats.org/officeDocument/2006/relationships/hyperlink" Target="https://drive.google.com/file/d/1nZHkBg8p3VsfbjHrA70dHAS1BJR0BZIX/view?usp=sharing" TargetMode="External"/><Relationship Id="rId32" Type="http://schemas.openxmlformats.org/officeDocument/2006/relationships/hyperlink" Target="https://drive.google.com/file/d/1N7EaRo3-T7P7x8iCRPBPJVif_HpaJOeA/view?usp=sharing" TargetMode="External"/><Relationship Id="rId182" Type="http://schemas.openxmlformats.org/officeDocument/2006/relationships/hyperlink" Target="https://drive.google.com/file/d/1d3OCGJkrTUU8IAlKrgl4_ZCFX09jhgxq/view?usp=sharing" TargetMode="External"/><Relationship Id="rId35" Type="http://schemas.openxmlformats.org/officeDocument/2006/relationships/hyperlink" Target="https://drive.google.com/file/d/1vzretPpboGFKXRuuR2C7OhJ1OPCBBuE2/view?usp=sharing" TargetMode="External"/><Relationship Id="rId181" Type="http://schemas.openxmlformats.org/officeDocument/2006/relationships/hyperlink" Target="https://drive.google.com/file/d/1pFnB94X_B2KJC74zttZmKD3ypm5rk9U1/view?usp=sharing" TargetMode="External"/><Relationship Id="rId34" Type="http://schemas.openxmlformats.org/officeDocument/2006/relationships/hyperlink" Target="https://drive.google.com/file/d/1mqgLs2FrG7gCu2dm5gHgOhRZo3pgEDe5/view?usp=sharing" TargetMode="External"/><Relationship Id="rId180" Type="http://schemas.openxmlformats.org/officeDocument/2006/relationships/hyperlink" Target="https://drive.google.com/file/d/1z2BAQVkVET4FwiNSMoeGb_iSULLusKam/view?usp=sharing" TargetMode="External"/><Relationship Id="rId37" Type="http://schemas.openxmlformats.org/officeDocument/2006/relationships/hyperlink" Target="https://drive.google.com/file/d/1cxUuBu6aQHLHjFnszYFx3luJvn3u_v-s/view?usp=sharing" TargetMode="External"/><Relationship Id="rId176" Type="http://schemas.openxmlformats.org/officeDocument/2006/relationships/hyperlink" Target="https://drive.google.com/file/d/19feTlxxg4bNhwGuMw2p7KMwBHLhhDED7/view?usp=sharing" TargetMode="External"/><Relationship Id="rId36" Type="http://schemas.openxmlformats.org/officeDocument/2006/relationships/hyperlink" Target="https://drive.google.com/file/d/1ml4jzjIPq5MBp6wQRxNlCKQGDncU6_mb/view?usp=sharing" TargetMode="External"/><Relationship Id="rId175" Type="http://schemas.openxmlformats.org/officeDocument/2006/relationships/hyperlink" Target="https://drive.google.com/file/d/1RWQH29a6I2H-DsvFF9p2b-GM6L17S4wn/view?usp=sharing" TargetMode="External"/><Relationship Id="rId39" Type="http://schemas.openxmlformats.org/officeDocument/2006/relationships/hyperlink" Target="https://drive.google.com/file/d/1XNMu2VZOjAky0D5KbQdgOQLOz9znnLNy/view?usp=sharing" TargetMode="External"/><Relationship Id="rId174" Type="http://schemas.openxmlformats.org/officeDocument/2006/relationships/hyperlink" Target="https://drive.google.com/file/d/1IT_5BDsrFVY5v1Wg8_BZy3J2ZI4tBWXy/view?usp=sharing" TargetMode="External"/><Relationship Id="rId38" Type="http://schemas.openxmlformats.org/officeDocument/2006/relationships/hyperlink" Target="https://drive.google.com/file/d/1vTbV45xVI6Nw2c-FP7pDGItV5aXIxX_m/view?usp=sharing" TargetMode="External"/><Relationship Id="rId173" Type="http://schemas.openxmlformats.org/officeDocument/2006/relationships/hyperlink" Target="https://drive.google.com/file/d/1oTah5uElpeg9BO4scMMo1pv-HzEDq91O/view?usp=sharing" TargetMode="External"/><Relationship Id="rId179" Type="http://schemas.openxmlformats.org/officeDocument/2006/relationships/hyperlink" Target="https://drive.google.com/file/d/10PHb4N6CIbp3YjY4yGpXDzKO_C-vrPI1/view?usp=sharing" TargetMode="External"/><Relationship Id="rId178" Type="http://schemas.openxmlformats.org/officeDocument/2006/relationships/hyperlink" Target="https://drive.google.com/file/d/1HQ5fuJz5wj5kxx3ZgfNs91xJUymcT7X4/view?usp=sharing" TargetMode="External"/><Relationship Id="rId177" Type="http://schemas.openxmlformats.org/officeDocument/2006/relationships/hyperlink" Target="https://drive.google.com/file/d/13dJ38-rVOcmppaNqTbbc-x0PSeV40M0r/view?usp=sharing" TargetMode="External"/><Relationship Id="rId20" Type="http://schemas.openxmlformats.org/officeDocument/2006/relationships/hyperlink" Target="https://drive.google.com/file/d/1pavTy-2RQMQuDPFJld-xBJS_xv0ZKjl1/view?usp=sharing" TargetMode="External"/><Relationship Id="rId22" Type="http://schemas.openxmlformats.org/officeDocument/2006/relationships/hyperlink" Target="https://drive.google.com/file/d/1WIhAWUw_w7BYYmDbjGFhIz041oUKy6Yy/view?usp=sharing" TargetMode="External"/><Relationship Id="rId21" Type="http://schemas.openxmlformats.org/officeDocument/2006/relationships/hyperlink" Target="https://drive.google.com/file/d/1dPPCye6ZD2JeOoJHJwW2l5u9CPa4hYvZ/view?usp=sharing" TargetMode="External"/><Relationship Id="rId24" Type="http://schemas.openxmlformats.org/officeDocument/2006/relationships/hyperlink" Target="https://drive.google.com/file/d/1NSarSXGM7mrPI1k_3dpSpf6NUMoKYkW_/view?usp=sharing" TargetMode="External"/><Relationship Id="rId23" Type="http://schemas.openxmlformats.org/officeDocument/2006/relationships/hyperlink" Target="https://drive.google.com/file/d/1ndTGyILCF4kikbXtixtS_5WLbm-ceC5i/view?usp=sharing" TargetMode="External"/><Relationship Id="rId26" Type="http://schemas.openxmlformats.org/officeDocument/2006/relationships/hyperlink" Target="https://drive.google.com/file/d/1mSWzwAtQO5fLobSLnE7_0n6lWSga234a/view?usp=sharing" TargetMode="External"/><Relationship Id="rId25" Type="http://schemas.openxmlformats.org/officeDocument/2006/relationships/hyperlink" Target="https://drive.google.com/file/d/1ghT8WQOfIwso353pWhdfvLlz2jqcv_Wu/view?usp=sharing" TargetMode="External"/><Relationship Id="rId28" Type="http://schemas.openxmlformats.org/officeDocument/2006/relationships/hyperlink" Target="https://drive.google.com/file/d/1gPSKCfRzNrp8PzTCE-SbkMSFwZdhscwB/view?usp=sharing" TargetMode="External"/><Relationship Id="rId27" Type="http://schemas.openxmlformats.org/officeDocument/2006/relationships/hyperlink" Target="https://drive.google.com/file/d/1rpxZZZWMDOUZnTdc72MsRNu9jZwwpTRq/view?usp=sharing" TargetMode="External"/><Relationship Id="rId29" Type="http://schemas.openxmlformats.org/officeDocument/2006/relationships/hyperlink" Target="https://drive.google.com/file/d/1ox5bFPyTnkPExc792Jp355xWXjt7R7LA/view?usp=sharing" TargetMode="External"/><Relationship Id="rId11" Type="http://schemas.openxmlformats.org/officeDocument/2006/relationships/hyperlink" Target="https://drive.google.com/file/d/1z6f9WRmUBMg60CtKBwiJYCsB71fWErUq/view?usp=sharing" TargetMode="External"/><Relationship Id="rId10" Type="http://schemas.openxmlformats.org/officeDocument/2006/relationships/hyperlink" Target="https://drive.google.com/file/d/1hESV4ckoeGxlk3-pkkoF5-qKoKc3m5yZ/view?usp=sharing" TargetMode="External"/><Relationship Id="rId13" Type="http://schemas.openxmlformats.org/officeDocument/2006/relationships/hyperlink" Target="https://drive.google.com/file/d/16AIw5s2EBeBlr4A4JIMMPleEVgLGsOsx/view?usp=sharing" TargetMode="External"/><Relationship Id="rId12" Type="http://schemas.openxmlformats.org/officeDocument/2006/relationships/hyperlink" Target="https://drive.google.com/file/d/1K74GY0Jwv_fiuRTKuvYrH0RknHw0qvgG/view?usp=sharing" TargetMode="External"/><Relationship Id="rId15" Type="http://schemas.openxmlformats.org/officeDocument/2006/relationships/hyperlink" Target="https://drive.google.com/file/d/1yPPI0p_cDGK7DVz0sHEVVpCQQjPw88hl/view?usp=sharing" TargetMode="External"/><Relationship Id="rId198" Type="http://schemas.openxmlformats.org/officeDocument/2006/relationships/hyperlink" Target="https://drive.google.com/file/d/1kkehE_yK8LmfR4Ry75Oe3n1nIv3jc5-i/view?usp=sharing" TargetMode="External"/><Relationship Id="rId14" Type="http://schemas.openxmlformats.org/officeDocument/2006/relationships/hyperlink" Target="https://drive.google.com/file/d/127tBFtqAykl0zGkQW5xyFv7cYFIwtzmO/view?usp=sharing" TargetMode="External"/><Relationship Id="rId197" Type="http://schemas.openxmlformats.org/officeDocument/2006/relationships/hyperlink" Target="https://drive.google.com/file/d/16-xDEGgMjNqgi4lJ4_O2JrOV7qk4ZWhJ/view?usp=sharing" TargetMode="External"/><Relationship Id="rId17" Type="http://schemas.openxmlformats.org/officeDocument/2006/relationships/hyperlink" Target="https://drive.google.com/file/d/1XavB-_rf8G4NfkwZ2V9PnGNKTj8z2AvG/view?usp=sharing" TargetMode="External"/><Relationship Id="rId196" Type="http://schemas.openxmlformats.org/officeDocument/2006/relationships/hyperlink" Target="https://drive.google.com/file/d/1RFBJK1g76MIBFBu_pKImMqd3Sc7xVWuj/view?usp=sharing" TargetMode="External"/><Relationship Id="rId16" Type="http://schemas.openxmlformats.org/officeDocument/2006/relationships/hyperlink" Target="https://drive.google.com/file/d/1eArJ1yFyIvvSCaaW64RWKccWEyANTY8J/view?usp=sharing" TargetMode="External"/><Relationship Id="rId195" Type="http://schemas.openxmlformats.org/officeDocument/2006/relationships/hyperlink" Target="https://drive.google.com/file/d/10Ejw5O_oOE8NmEIRWzx9PjWZjEGPWdhT/view?usp=sharing" TargetMode="External"/><Relationship Id="rId19" Type="http://schemas.openxmlformats.org/officeDocument/2006/relationships/hyperlink" Target="https://drive.google.com/file/d/1QYJj7XDjyai96kaMeXFzOXUID4Ju4Tyy/view?usp=sharing" TargetMode="External"/><Relationship Id="rId18" Type="http://schemas.openxmlformats.org/officeDocument/2006/relationships/hyperlink" Target="https://drive.google.com/file/d/1K0oahEraMB8FZ8TDALxP0oT9pIrvQFgp/view?usp=sharing" TargetMode="External"/><Relationship Id="rId199" Type="http://schemas.openxmlformats.org/officeDocument/2006/relationships/hyperlink" Target="https://drive.google.com/file/d/1ApH9MC4UREb4osZLlV0vCH8o-LK1qAw2/view?usp=sharing" TargetMode="External"/><Relationship Id="rId84" Type="http://schemas.openxmlformats.org/officeDocument/2006/relationships/hyperlink" Target="https://drive.google.com/file/d/1S2TitadGLXsMZ1ungEC7pl18VUsDPKaT/view?usp=sharing" TargetMode="External"/><Relationship Id="rId83" Type="http://schemas.openxmlformats.org/officeDocument/2006/relationships/hyperlink" Target="https://drive.google.com/file/d/1xyezCvdKT8bdQ9hIOJg8EU8Mr_3_DHXh/view?usp=sharing" TargetMode="External"/><Relationship Id="rId86" Type="http://schemas.openxmlformats.org/officeDocument/2006/relationships/hyperlink" Target="https://drive.google.com/file/d/1b4jkUQFVT-QgdvXCG6Pr86x4KYgzMEwD/view?usp=sharing" TargetMode="External"/><Relationship Id="rId85" Type="http://schemas.openxmlformats.org/officeDocument/2006/relationships/hyperlink" Target="https://drive.google.com/file/d/1d7gU3CCYEaNq1qihDEvXNarsv1rnHWNm/view?usp=sharing" TargetMode="External"/><Relationship Id="rId88" Type="http://schemas.openxmlformats.org/officeDocument/2006/relationships/hyperlink" Target="https://drive.google.com/file/d/1QKp_PQTl-kR9pMFNuOcVDIhHtqfR9a2V/view?usp=sharing" TargetMode="External"/><Relationship Id="rId150" Type="http://schemas.openxmlformats.org/officeDocument/2006/relationships/hyperlink" Target="https://drive.google.com/file/d/1N8GPDyzTSdt8_8rLWMlbRLXlEOgJU2qv/view?usp=sharing" TargetMode="External"/><Relationship Id="rId87" Type="http://schemas.openxmlformats.org/officeDocument/2006/relationships/hyperlink" Target="https://drive.google.com/file/d/1Pb6Xqa16APID0aqiVnW5ovgXYqVy6SEW/view?usp=sharing" TargetMode="External"/><Relationship Id="rId89" Type="http://schemas.openxmlformats.org/officeDocument/2006/relationships/hyperlink" Target="https://drive.google.com/file/d/1KIdcE2QXs4V4GVXc73cnstWdaBjWl_yO/view?usp=sharing" TargetMode="External"/><Relationship Id="rId80" Type="http://schemas.openxmlformats.org/officeDocument/2006/relationships/hyperlink" Target="https://drive.google.com/file/d/11iCZavtTotNW5Uptt4dTlM0ZCLh2xLvJ/view?usp=sharing" TargetMode="External"/><Relationship Id="rId82" Type="http://schemas.openxmlformats.org/officeDocument/2006/relationships/hyperlink" Target="https://drive.google.com/file/d/1Rgxrfv0xVk1JAIveEb58rw9gd37s091d/view?usp=sharing" TargetMode="External"/><Relationship Id="rId81" Type="http://schemas.openxmlformats.org/officeDocument/2006/relationships/hyperlink" Target="https://drive.google.com/file/d/1dLRATvDNaNuHzbms98KI7GuOYvGRpec0/view?usp=sharing" TargetMode="External"/><Relationship Id="rId1" Type="http://schemas.openxmlformats.org/officeDocument/2006/relationships/hyperlink" Target="https://drive.google.com/file/d/1Im3W_bb4vuEb9w_4-80qaAXOS9jV135K/view?usp=sharing" TargetMode="External"/><Relationship Id="rId2" Type="http://schemas.openxmlformats.org/officeDocument/2006/relationships/hyperlink" Target="https://drive.google.com/file/d/1Ho0cpu8M1rwBX-BbseLg5XtY_NqWifBj/view?usp=sharing" TargetMode="External"/><Relationship Id="rId3" Type="http://schemas.openxmlformats.org/officeDocument/2006/relationships/hyperlink" Target="https://drive.google.com/file/d/1bMZpr5cm9Ys89i4DK4LHKLOV26G3nRve/view?usp=sharing" TargetMode="External"/><Relationship Id="rId149" Type="http://schemas.openxmlformats.org/officeDocument/2006/relationships/hyperlink" Target="https://drive.google.com/file/d/1WGgYezWjdahshC_8M7JOx1csGPqXai6t/view?usp=sharing" TargetMode="External"/><Relationship Id="rId4" Type="http://schemas.openxmlformats.org/officeDocument/2006/relationships/hyperlink" Target="https://drive.google.com/file/d/1h6A-b0Iq56W71OEOPK7mXQeJCGEvdwnm/view?usp=sharing" TargetMode="External"/><Relationship Id="rId148" Type="http://schemas.openxmlformats.org/officeDocument/2006/relationships/hyperlink" Target="https://drive.google.com/file/d/1pR9OTP1cp9uM5jiGn0O_0IT6GzVdy2Mw/view?usp=sharing" TargetMode="External"/><Relationship Id="rId269" Type="http://schemas.openxmlformats.org/officeDocument/2006/relationships/drawing" Target="../drawings/drawing1.xml"/><Relationship Id="rId9" Type="http://schemas.openxmlformats.org/officeDocument/2006/relationships/hyperlink" Target="https://drive.google.com/file/d/1ptbM_J0VeedcKzJj8q52QlpTOIlwdFPp/view?usp=sharing" TargetMode="External"/><Relationship Id="rId143" Type="http://schemas.openxmlformats.org/officeDocument/2006/relationships/hyperlink" Target="https://drive.google.com/file/d/1-pcWjnLhql8zDuQ_ti26dR04Jy7uO79M/view?usp=sharing" TargetMode="External"/><Relationship Id="rId264" Type="http://schemas.openxmlformats.org/officeDocument/2006/relationships/hyperlink" Target="https://drive.google.com/file/d/1agYN3Jwz-9MRW4ivMZS7JNn9gKjFVfmZ/view?usp=sharing" TargetMode="External"/><Relationship Id="rId142" Type="http://schemas.openxmlformats.org/officeDocument/2006/relationships/hyperlink" Target="https://drive.google.com/file/d/1eT953giCOPa2WuIkGO-Nm-DQ3FT8sxEE/view?usp=sharing" TargetMode="External"/><Relationship Id="rId263" Type="http://schemas.openxmlformats.org/officeDocument/2006/relationships/hyperlink" Target="https://drive.google.com/file/d/1lZhT7PFVYUmB3eoGnF06gOc24oYb6hK6/view?usp=sharing" TargetMode="External"/><Relationship Id="rId141" Type="http://schemas.openxmlformats.org/officeDocument/2006/relationships/hyperlink" Target="https://drive.google.com/file/d/14litM1y0hNJnSRwpMR-TxF1eZZKUGS5T/view?usp=sharing" TargetMode="External"/><Relationship Id="rId262" Type="http://schemas.openxmlformats.org/officeDocument/2006/relationships/hyperlink" Target="https://drive.google.com/file/d/1r4oFCxKZO7V1zfGVrcmSAyP8BcPC546j/view?usp=sharing" TargetMode="External"/><Relationship Id="rId140" Type="http://schemas.openxmlformats.org/officeDocument/2006/relationships/hyperlink" Target="https://drive.google.com/file/d/1cDsn8810rbb6-KRGUJU7Ze7EJtUeS7Ag/view?usp=sharing" TargetMode="External"/><Relationship Id="rId261" Type="http://schemas.openxmlformats.org/officeDocument/2006/relationships/hyperlink" Target="https://drive.google.com/file/d/1TU-ey35Ao4_cQe2b4MoxsdH-WmZKZm4n/view?usp=sharing" TargetMode="External"/><Relationship Id="rId5" Type="http://schemas.openxmlformats.org/officeDocument/2006/relationships/hyperlink" Target="https://drive.google.com/file/d/1EHPqdi4frnrZrqQgAxZB79v3wmz0ZAfA/view?usp=sharing" TargetMode="External"/><Relationship Id="rId147" Type="http://schemas.openxmlformats.org/officeDocument/2006/relationships/hyperlink" Target="https://drive.google.com/file/d/12y3l_t_HFjyRsJN7rnaV4DU8h9cusWdG/view?usp=sharing" TargetMode="External"/><Relationship Id="rId268" Type="http://schemas.openxmlformats.org/officeDocument/2006/relationships/hyperlink" Target="https://drive.google.com/file/d/1KKWs2FSMan6y73_FVjWe4p6Ht_aUF3qY/view?usp=sharing" TargetMode="External"/><Relationship Id="rId6" Type="http://schemas.openxmlformats.org/officeDocument/2006/relationships/hyperlink" Target="https://drive.google.com/file/d/1Ll5JCIfNgZ5_GpQTNJKn3XiOJG9oiGkt/view?usp=sharing" TargetMode="External"/><Relationship Id="rId146" Type="http://schemas.openxmlformats.org/officeDocument/2006/relationships/hyperlink" Target="https://drive.google.com/file/d/1PnRtvWSkdrATeZ-kI_i4g4wPDaxf_u8a/view?usp=sharing" TargetMode="External"/><Relationship Id="rId267" Type="http://schemas.openxmlformats.org/officeDocument/2006/relationships/hyperlink" Target="https://drive.google.com/open?id=1lYgqs9PxA3KbiJnp3XY384qE2zXpRQFo" TargetMode="External"/><Relationship Id="rId7" Type="http://schemas.openxmlformats.org/officeDocument/2006/relationships/hyperlink" Target="https://drive.google.com/file/d/1t_EIeqHBsZf39Z-i0thigJoZ1VgbQZNz/view?usp=sharing" TargetMode="External"/><Relationship Id="rId145" Type="http://schemas.openxmlformats.org/officeDocument/2006/relationships/hyperlink" Target="https://drive.google.com/file/d/1LGGeyWrPB8JCzAjHBCI8JNxeBgaxntaU/view?usp=sharing" TargetMode="External"/><Relationship Id="rId266" Type="http://schemas.openxmlformats.org/officeDocument/2006/relationships/hyperlink" Target="https://drive.google.com/open?id=1iP5g3hlROdcpHrZ54MnWgrVJRxeN7nC3" TargetMode="External"/><Relationship Id="rId8" Type="http://schemas.openxmlformats.org/officeDocument/2006/relationships/hyperlink" Target="https://drive.google.com/file/d/1JEs_Tyt-zDB58eyXCzlyjzQSowHdzrhZ/view?usp=sharing" TargetMode="External"/><Relationship Id="rId144" Type="http://schemas.openxmlformats.org/officeDocument/2006/relationships/hyperlink" Target="https://drive.google.com/file/d/1RmicWsO0RFAfoKdZIMZ1LKS-0hT-mRby/view?usp=sharing" TargetMode="External"/><Relationship Id="rId265" Type="http://schemas.openxmlformats.org/officeDocument/2006/relationships/hyperlink" Target="https://drive.google.com/file/d/1QRsvFq_7U8AbOgpaqg6A8yJoxs8DBCOj/view?usp=sharing" TargetMode="External"/><Relationship Id="rId73" Type="http://schemas.openxmlformats.org/officeDocument/2006/relationships/hyperlink" Target="https://drive.google.com/file/d/1xtp4q93NPK_71GSHZvh06XnLhz15nyYx/view?usp=sharing" TargetMode="External"/><Relationship Id="rId72" Type="http://schemas.openxmlformats.org/officeDocument/2006/relationships/hyperlink" Target="https://drive.google.com/file/d/1lwIWFkiGzHlnqbGFOS21gmXS4YjlPA62/view?usp=sharing" TargetMode="External"/><Relationship Id="rId75" Type="http://schemas.openxmlformats.org/officeDocument/2006/relationships/hyperlink" Target="https://drive.google.com/file/d/1uLlBJ59CKq2IkF5p83lBPqv6g7FcF1wB/view?usp=sharing" TargetMode="External"/><Relationship Id="rId74" Type="http://schemas.openxmlformats.org/officeDocument/2006/relationships/hyperlink" Target="https://drive.google.com/file/d/1JXQJVCiaxBDi7BxrLbDyLGnI6BO8VV0U/view?usp=sharing" TargetMode="External"/><Relationship Id="rId77" Type="http://schemas.openxmlformats.org/officeDocument/2006/relationships/hyperlink" Target="https://drive.google.com/file/d/1s-0FTPrWM3XaIf0I3Srr4PRDH0zG5bGa/view?usp=sharing" TargetMode="External"/><Relationship Id="rId260" Type="http://schemas.openxmlformats.org/officeDocument/2006/relationships/hyperlink" Target="https://drive.google.com/file/d/1iW5Z0iWUtLxuhcnN6DVQHBe04U1vYD1X/view?usp=sharing" TargetMode="External"/><Relationship Id="rId76" Type="http://schemas.openxmlformats.org/officeDocument/2006/relationships/hyperlink" Target="https://drive.google.com/file/d/1PpKVGpRGF3dE3TgtJj_b1Vwia7tVlVpA/view?usp=sharing" TargetMode="External"/><Relationship Id="rId79" Type="http://schemas.openxmlformats.org/officeDocument/2006/relationships/hyperlink" Target="https://drive.google.com/file/d/1C4HpujM-H0U8EcWOSxDH3zNBgrmaPvtn/view?usp=sharing" TargetMode="External"/><Relationship Id="rId78" Type="http://schemas.openxmlformats.org/officeDocument/2006/relationships/hyperlink" Target="https://drive.google.com/file/d/111DQxmp7e85OBWaRyfaG864x3Hi3uOtS/view?usp=sharing" TargetMode="External"/><Relationship Id="rId71" Type="http://schemas.openxmlformats.org/officeDocument/2006/relationships/hyperlink" Target="https://drive.google.com/file/d/18Nro_XYpRA8xoS176kzUsW1PgGTDuoxz/view?usp=sharing" TargetMode="External"/><Relationship Id="rId70" Type="http://schemas.openxmlformats.org/officeDocument/2006/relationships/hyperlink" Target="https://drive.google.com/file/d/1E1pnzwLaiDm6IYKPMrnkZYA8F0WPOfOj/view?usp=sharing" TargetMode="External"/><Relationship Id="rId139" Type="http://schemas.openxmlformats.org/officeDocument/2006/relationships/hyperlink" Target="https://drive.google.com/file/d/1rY5_PyeV2o58ViQiSMviBEV0tkrnH8Kw/view?usp=sharing" TargetMode="External"/><Relationship Id="rId138" Type="http://schemas.openxmlformats.org/officeDocument/2006/relationships/hyperlink" Target="https://drive.google.com/file/d/1-xiiTTOle9At3Sfkkm5813jYOF8UTXVP/view?usp=sharing" TargetMode="External"/><Relationship Id="rId259" Type="http://schemas.openxmlformats.org/officeDocument/2006/relationships/hyperlink" Target="https://drive.google.com/file/d/1ZkhEs44Pi1x2X01_-Nhj2ccJXLY-M-9W/view?usp=sharing" TargetMode="External"/><Relationship Id="rId137" Type="http://schemas.openxmlformats.org/officeDocument/2006/relationships/hyperlink" Target="https://drive.google.com/file/d/1PQwggIYNmqMtFizMxF9aOFdHI53GB4Af/view?usp=sharing" TargetMode="External"/><Relationship Id="rId258" Type="http://schemas.openxmlformats.org/officeDocument/2006/relationships/hyperlink" Target="https://drive.google.com/file/d/1IVi6x_mnWf5YvieauCBZ5DoNZHhmZKvv/view?usp=sharing" TargetMode="External"/><Relationship Id="rId132" Type="http://schemas.openxmlformats.org/officeDocument/2006/relationships/hyperlink" Target="https://drive.google.com/file/d/1u8wfEzDAh-8OuSf_TBJ7vXeb36nHXHLh/view?usp=sharing" TargetMode="External"/><Relationship Id="rId253" Type="http://schemas.openxmlformats.org/officeDocument/2006/relationships/hyperlink" Target="https://drive.google.com/file/d/1ekYdam5QWgywt1zNL1dMiuDKA6Zxz1nx/view?usp=sharing" TargetMode="External"/><Relationship Id="rId131" Type="http://schemas.openxmlformats.org/officeDocument/2006/relationships/hyperlink" Target="https://drive.google.com/file/d/1OvnkROH2oj9ruz-ZHH83VlJK_wK27ipF/view?usp=sharing" TargetMode="External"/><Relationship Id="rId252" Type="http://schemas.openxmlformats.org/officeDocument/2006/relationships/hyperlink" Target="https://drive.google.com/file/d/1tyw8uLno4NISHI6bx1ZVrYIyOPZZdB9d/view?usp=sharing" TargetMode="External"/><Relationship Id="rId130" Type="http://schemas.openxmlformats.org/officeDocument/2006/relationships/hyperlink" Target="https://drive.google.com/file/d/1FEZtft5_6U4GCY96P1a-xUDZyc5EJUWM/view?usp=sharing" TargetMode="External"/><Relationship Id="rId251" Type="http://schemas.openxmlformats.org/officeDocument/2006/relationships/hyperlink" Target="https://drive.google.com/file/d/1AP_TtsTSOqaemDZ5JAO-v629fYblGgDk/view?usp=sharing" TargetMode="External"/><Relationship Id="rId250" Type="http://schemas.openxmlformats.org/officeDocument/2006/relationships/hyperlink" Target="https://drive.google.com/file/d/1sDtPpRMV312j6PnAseGA3GY4M9cdqcWG/view?usp=sharing" TargetMode="External"/><Relationship Id="rId136" Type="http://schemas.openxmlformats.org/officeDocument/2006/relationships/hyperlink" Target="https://drive.google.com/file/d/1Dk8zLsbrczHhmQAmQ-lkddeiao1Eob2I/view?usp=sharing" TargetMode="External"/><Relationship Id="rId257" Type="http://schemas.openxmlformats.org/officeDocument/2006/relationships/hyperlink" Target="https://drive.google.com/file/d/1jgu2gFWwO1HoSE4XLSk4nGEp_GCt7ndc/view?usp=sharing" TargetMode="External"/><Relationship Id="rId135" Type="http://schemas.openxmlformats.org/officeDocument/2006/relationships/hyperlink" Target="https://drive.google.com/file/d/1NkcXWPzDbTBqa5LYBy_jB_0-YINkQwYo/view?usp=sharing" TargetMode="External"/><Relationship Id="rId256" Type="http://schemas.openxmlformats.org/officeDocument/2006/relationships/hyperlink" Target="https://drive.google.com/file/d/1aL19LgjVeu9SGTvRgkXgttnfqyV4bI3v/view?usp=sharing" TargetMode="External"/><Relationship Id="rId134" Type="http://schemas.openxmlformats.org/officeDocument/2006/relationships/hyperlink" Target="https://drive.google.com/file/d/1CTYTwxHo2GwUlsxdc6g6UgKeRS_hffAV/view?usp=sharing" TargetMode="External"/><Relationship Id="rId255" Type="http://schemas.openxmlformats.org/officeDocument/2006/relationships/hyperlink" Target="https://drive.google.com/file/d/1RGknyd7VvViB7qyK47K3sPjgKZtWaE1p/view?usp=sharing" TargetMode="External"/><Relationship Id="rId133" Type="http://schemas.openxmlformats.org/officeDocument/2006/relationships/hyperlink" Target="https://drive.google.com/file/d/1P_EzFHzuZahpb9Vpe_NsRwDRRWJGDjAj/view?usp=sharing" TargetMode="External"/><Relationship Id="rId254" Type="http://schemas.openxmlformats.org/officeDocument/2006/relationships/hyperlink" Target="https://drive.google.com/file/d/1lmMwtfv9NLWevZNkoDwL5nAKYU0OA7h4/view?usp=sharing" TargetMode="External"/><Relationship Id="rId62" Type="http://schemas.openxmlformats.org/officeDocument/2006/relationships/hyperlink" Target="https://drive.google.com/file/d/1gD3SocWtRJXeNwWppAURcluI3wb4RKt-/view?usp=sharing" TargetMode="External"/><Relationship Id="rId61" Type="http://schemas.openxmlformats.org/officeDocument/2006/relationships/hyperlink" Target="https://drive.google.com/file/d/1C3UUJAWhF7G18wTZQQ4FtvppTp7pV38t/view?usp=sharing" TargetMode="External"/><Relationship Id="rId64" Type="http://schemas.openxmlformats.org/officeDocument/2006/relationships/hyperlink" Target="https://drive.google.com/file/d/1FqJQwlpQjKYf3mdrUU2Al24ARPf-RPdN/view?usp=sharing" TargetMode="External"/><Relationship Id="rId63" Type="http://schemas.openxmlformats.org/officeDocument/2006/relationships/hyperlink" Target="https://drive.google.com/file/d/1QhA_hT_QE9r1FZVpEf1C_2rvSYiYqYVJ/view?usp=sharing" TargetMode="External"/><Relationship Id="rId66" Type="http://schemas.openxmlformats.org/officeDocument/2006/relationships/hyperlink" Target="https://drive.google.com/file/d/1HPfqGsaBI6fYi4y9VPYwpPPAQlGgTPoV/view?usp=sharing" TargetMode="External"/><Relationship Id="rId172" Type="http://schemas.openxmlformats.org/officeDocument/2006/relationships/hyperlink" Target="https://drive.google.com/file/d/1UXeF9lHBB5GFhA96vtBwHP096ljKE-Lv/view?usp=sharing" TargetMode="External"/><Relationship Id="rId65" Type="http://schemas.openxmlformats.org/officeDocument/2006/relationships/hyperlink" Target="https://drive.google.com/file/d/1CuhiCoH2Phnui5twrTFcCHGpuyQ_U4rW/view?usp=sharing" TargetMode="External"/><Relationship Id="rId171" Type="http://schemas.openxmlformats.org/officeDocument/2006/relationships/hyperlink" Target="https://drive.google.com/file/d/1-ae1cCb6Yl7Nv4cKYZvTyen4SEgeI2tw/view?usp=sharing" TargetMode="External"/><Relationship Id="rId68" Type="http://schemas.openxmlformats.org/officeDocument/2006/relationships/hyperlink" Target="https://drive.google.com/file/d/1NY9W3ZyPLNlEwRkQZeVvmOBXAYm8PY6j/view?usp=sharing" TargetMode="External"/><Relationship Id="rId170" Type="http://schemas.openxmlformats.org/officeDocument/2006/relationships/hyperlink" Target="https://drive.google.com/file/d/15C8SofQptAiEWSF0YGDguESxs0iaOlLM/view?usp=sharing" TargetMode="External"/><Relationship Id="rId67" Type="http://schemas.openxmlformats.org/officeDocument/2006/relationships/hyperlink" Target="https://drive.google.com/file/d/13ca9iRPHZpFBQmq7SbCG8g-zu7bYLCRS/view?usp=sharing" TargetMode="External"/><Relationship Id="rId60" Type="http://schemas.openxmlformats.org/officeDocument/2006/relationships/hyperlink" Target="https://drive.google.com/file/d/1O_q_7QCPhqaLpZqZyyXDPF3JqwVunkeW/view?usp=sharing" TargetMode="External"/><Relationship Id="rId165" Type="http://schemas.openxmlformats.org/officeDocument/2006/relationships/hyperlink" Target="https://drive.google.com/file/d/1n9jupaOp9kB3i87KZ8dqLh3DhcNTo-ID/view?usp=sharing" TargetMode="External"/><Relationship Id="rId69" Type="http://schemas.openxmlformats.org/officeDocument/2006/relationships/hyperlink" Target="https://drive.google.com/file/d/1S_FeQa8pC4C_8Ct4BEhqqYxemoW98ZK3/view?usp=sharing" TargetMode="External"/><Relationship Id="rId164" Type="http://schemas.openxmlformats.org/officeDocument/2006/relationships/hyperlink" Target="https://drive.google.com/file/d/1IHYtiVBY_fPs0KPDzfCSS57DLyFDiyA8/view?usp=sharing" TargetMode="External"/><Relationship Id="rId163" Type="http://schemas.openxmlformats.org/officeDocument/2006/relationships/hyperlink" Target="https://drive.google.com/file/d/1GzTxa4Tfy-PRE55dkiIbpcPoggSZ_0UZ/view?usp=sharing" TargetMode="External"/><Relationship Id="rId162" Type="http://schemas.openxmlformats.org/officeDocument/2006/relationships/hyperlink" Target="https://drive.google.com/file/d/1jZkkEiIKAgoCDUm2aCNM89Pp9U6r7dvZ/view?usp=sharing" TargetMode="External"/><Relationship Id="rId169" Type="http://schemas.openxmlformats.org/officeDocument/2006/relationships/hyperlink" Target="https://drive.google.com/file/d/1X7YCxtkPmO8b6zkMXTzYIAWu9YJ4ATE0/view?usp=sharing" TargetMode="External"/><Relationship Id="rId168" Type="http://schemas.openxmlformats.org/officeDocument/2006/relationships/hyperlink" Target="https://drive.google.com/file/d/1vOpoQaruA41vDVKcRJe_eXvtQZmw5vO8/view?usp=sharing" TargetMode="External"/><Relationship Id="rId167" Type="http://schemas.openxmlformats.org/officeDocument/2006/relationships/hyperlink" Target="https://drive.google.com/file/d/1gnn-0_O_6iHOFvEzKMFk8QwAflRLvuWz/view?usp=sharing" TargetMode="External"/><Relationship Id="rId166" Type="http://schemas.openxmlformats.org/officeDocument/2006/relationships/hyperlink" Target="https://drive.google.com/file/d/1jXd4DKcMnHPzI4egSiQMph_KiD7zZlKC/view?usp=sharing" TargetMode="External"/><Relationship Id="rId51" Type="http://schemas.openxmlformats.org/officeDocument/2006/relationships/hyperlink" Target="https://drive.google.com/file/d/1qhZGERypjDKnXg72wok_M4GBG0feSjWA/view?usp=sharing" TargetMode="External"/><Relationship Id="rId50" Type="http://schemas.openxmlformats.org/officeDocument/2006/relationships/hyperlink" Target="https://drive.google.com/file/d/1cWlYCSLbaTabodrxQe3iQVlvG4sIh5XM/view?usp=sharing" TargetMode="External"/><Relationship Id="rId53" Type="http://schemas.openxmlformats.org/officeDocument/2006/relationships/hyperlink" Target="https://drive.google.com/file/d/1foirnq6wuXcKarkl39zmb-HlE425xdLv/view?usp=sharing" TargetMode="External"/><Relationship Id="rId52" Type="http://schemas.openxmlformats.org/officeDocument/2006/relationships/hyperlink" Target="https://drive.google.com/file/d/1m8fFew3MTPY4cAfmZbAuFEUTbiuvRG3x/view?usp=sharing" TargetMode="External"/><Relationship Id="rId55" Type="http://schemas.openxmlformats.org/officeDocument/2006/relationships/hyperlink" Target="https://drive.google.com/file/d/14u819ns0waD0QaKegmsWu3ISI3HGWucZ/view?usp=sharing" TargetMode="External"/><Relationship Id="rId161" Type="http://schemas.openxmlformats.org/officeDocument/2006/relationships/hyperlink" Target="https://drive.google.com/file/d/1VHKTcIdu1xsIo66v_hYGSvRpHmEdvREW/view?usp=sharing" TargetMode="External"/><Relationship Id="rId54" Type="http://schemas.openxmlformats.org/officeDocument/2006/relationships/hyperlink" Target="https://drive.google.com/file/d/1cNuFFRWYCvQ1JeEkzgX184tcGXobCSNQ/view?usp=sharing" TargetMode="External"/><Relationship Id="rId160" Type="http://schemas.openxmlformats.org/officeDocument/2006/relationships/hyperlink" Target="https://drive.google.com/file/d/14dblqMH3AvIAIWXkunUHObUp71voV7Nv/view?usp=sharing" TargetMode="External"/><Relationship Id="rId57" Type="http://schemas.openxmlformats.org/officeDocument/2006/relationships/hyperlink" Target="https://drive.google.com/file/d/1l1DO5Y8sBUopmbYjDf0c4ziWhUcWw6Gz/view?usp=sharin" TargetMode="External"/><Relationship Id="rId56" Type="http://schemas.openxmlformats.org/officeDocument/2006/relationships/hyperlink" Target="https://drive.google.com/file/d/1wHL9NE9pabXQHGZEnT8BiwNFJXqmrgdh/view?usp=sharing" TargetMode="External"/><Relationship Id="rId159" Type="http://schemas.openxmlformats.org/officeDocument/2006/relationships/hyperlink" Target="https://drive.google.com/file/d/1dDzR5uNLl5vlIl8KUaKwaoobtkWyYVIz/view?usp=sharing" TargetMode="External"/><Relationship Id="rId59" Type="http://schemas.openxmlformats.org/officeDocument/2006/relationships/hyperlink" Target="https://drive.google.com/file/d/1waV4_7JYPi3HlnRLSULn6jLk1CUBmyw9/view?usp=sharing" TargetMode="External"/><Relationship Id="rId154" Type="http://schemas.openxmlformats.org/officeDocument/2006/relationships/hyperlink" Target="https://drive.google.com/file/d/1WiIdfo1Iwv6RV8QjIzpROO80UCwt4D4N/view?usp=sharing" TargetMode="External"/><Relationship Id="rId58" Type="http://schemas.openxmlformats.org/officeDocument/2006/relationships/hyperlink" Target="https://drive.google.com/file/d/1Sv5ABZpyEi845huP3IEXmNCyoLAEzmOW/view?usp=sharing" TargetMode="External"/><Relationship Id="rId153" Type="http://schemas.openxmlformats.org/officeDocument/2006/relationships/hyperlink" Target="https://drive.google.com/file/d/13G1-JMdmV-krIei_Bs66OHtJHTVW92R0/view?usp=sharing" TargetMode="External"/><Relationship Id="rId152" Type="http://schemas.openxmlformats.org/officeDocument/2006/relationships/hyperlink" Target="https://drive.google.com/file/d/1CMMm89DPBNYxVeBiNK5P0ver_Fu-zegg/view?usp=sharing" TargetMode="External"/><Relationship Id="rId151" Type="http://schemas.openxmlformats.org/officeDocument/2006/relationships/hyperlink" Target="https://drive.google.com/file/d/1DpnmJam9nZUOUsXr5J5E0OGRsTEeh2ed/view?usp=sharing" TargetMode="External"/><Relationship Id="rId158" Type="http://schemas.openxmlformats.org/officeDocument/2006/relationships/hyperlink" Target="https://drive.google.com/file/d/1d_IPnC0oM9cAkFYZi3YQwcbG2aaS37Q3/view?usp=sharing" TargetMode="External"/><Relationship Id="rId157" Type="http://schemas.openxmlformats.org/officeDocument/2006/relationships/hyperlink" Target="https://drive.google.com/file/d/1nW_KrKE4NlpJgQ-cOUL12x0BU7mMPI13/view?usp=sharing" TargetMode="External"/><Relationship Id="rId156" Type="http://schemas.openxmlformats.org/officeDocument/2006/relationships/hyperlink" Target="https://drive.google.com/file/d/19cNpp-KZHNDaz1nCGoCUmthkRzW5Bcw4/view?usp=sharing" TargetMode="External"/><Relationship Id="rId155" Type="http://schemas.openxmlformats.org/officeDocument/2006/relationships/hyperlink" Target="https://drive.google.com/file/d/1vb9JGCCRtELbvf1MlEBVySXkcAaiPF5B/view?usp=sharing" TargetMode="External"/><Relationship Id="rId107" Type="http://schemas.openxmlformats.org/officeDocument/2006/relationships/hyperlink" Target="https://drive.google.com/file/d/1gYp_IOPnka_SN8_mxNAxcRFEYK2NXbpC/view?usp=sharing" TargetMode="External"/><Relationship Id="rId228" Type="http://schemas.openxmlformats.org/officeDocument/2006/relationships/hyperlink" Target="https://drive.google.com/file/d/1x0AaBdixnjAi6xPmaTYJUyH6yNZEDGB1/view?usp=sharing" TargetMode="External"/><Relationship Id="rId106" Type="http://schemas.openxmlformats.org/officeDocument/2006/relationships/hyperlink" Target="https://drive.google.com/file/d/1c_zPisbyZwOYsUjtQFTx6E0ysBD2BFdL/view?usp=sharing" TargetMode="External"/><Relationship Id="rId227" Type="http://schemas.openxmlformats.org/officeDocument/2006/relationships/hyperlink" Target="https://drive.google.com/file/d/1QGKKglDogp2XLQkFmdN9OfvroKO1zpTi/view?usp=sharing" TargetMode="External"/><Relationship Id="rId105" Type="http://schemas.openxmlformats.org/officeDocument/2006/relationships/hyperlink" Target="https://drive.google.com/file/d/1qmZ7LqJigypczuXSYoyIIDBW8Z5_vaNa/view?usp=sharing" TargetMode="External"/><Relationship Id="rId226" Type="http://schemas.openxmlformats.org/officeDocument/2006/relationships/hyperlink" Target="https://drive.google.com/file/d/1icveRg-2clPbUl4Ylo7IPt0KRVbxvubE/view?usp=sharing" TargetMode="External"/><Relationship Id="rId104" Type="http://schemas.openxmlformats.org/officeDocument/2006/relationships/hyperlink" Target="https://drive.google.com/file/d/1HcEeqnOPIUwXj5VRvXEJMiN7mc0PgUaQ/view?usp=sharing" TargetMode="External"/><Relationship Id="rId225" Type="http://schemas.openxmlformats.org/officeDocument/2006/relationships/hyperlink" Target="https://drive.google.com/file/d/1-ensJMkmj7BC3OFLQyzYrHr7Uv-9jG8_/view?usp=sharing" TargetMode="External"/><Relationship Id="rId109" Type="http://schemas.openxmlformats.org/officeDocument/2006/relationships/hyperlink" Target="https://drive.google.com/file/d/1680tyvPJkgaIv76jAo-iCbvw2j1_BMzE/view?usp=sharing" TargetMode="External"/><Relationship Id="rId108" Type="http://schemas.openxmlformats.org/officeDocument/2006/relationships/hyperlink" Target="https://drive.google.com/file/d/1GgIxDwF22hdHe8lCUoaNWiOJ2Hnt0tpt/view?usp=sharing" TargetMode="External"/><Relationship Id="rId229" Type="http://schemas.openxmlformats.org/officeDocument/2006/relationships/hyperlink" Target="https://drive.google.com/file/d/1lbpkK8f4fKyfnDqhDZo_8SwUOJi_NIky/view?usp=sharing" TargetMode="External"/><Relationship Id="rId220" Type="http://schemas.openxmlformats.org/officeDocument/2006/relationships/hyperlink" Target="https://drive.google.com/file/d/1YSG7doVnb4xcGAWSJ0X5ssTDUraNmlxs/view?usp=sharing" TargetMode="External"/><Relationship Id="rId103" Type="http://schemas.openxmlformats.org/officeDocument/2006/relationships/hyperlink" Target="https://drive.google.com/file/d/1bIqe7LCl4NNsi_tQxYVdTTefmRW2QTve/view?usp=sharing" TargetMode="External"/><Relationship Id="rId224" Type="http://schemas.openxmlformats.org/officeDocument/2006/relationships/hyperlink" Target="https://drive.google.com/file/d/18nEX6-pN_mmHHh53jlB5CEIiGeAfMxZr/view?usp=sharing" TargetMode="External"/><Relationship Id="rId102" Type="http://schemas.openxmlformats.org/officeDocument/2006/relationships/hyperlink" Target="https://drive.google.com/file/d/1Y1oSDZYidVi2fPUsp08g9wKdf4OJUzsQ/view?usp=sharing" TargetMode="External"/><Relationship Id="rId223" Type="http://schemas.openxmlformats.org/officeDocument/2006/relationships/hyperlink" Target="https://drive.google.com/file/d/1XOiS3RAoXkAOjXh59hZtSHV0pupOqnMl/view?usp=sharing" TargetMode="External"/><Relationship Id="rId101" Type="http://schemas.openxmlformats.org/officeDocument/2006/relationships/hyperlink" Target="https://drive.google.com/file/d/1bo4rW5SKqqsT3u17Kbo9e9nFNMTq5DVx/view?usp=sharing" TargetMode="External"/><Relationship Id="rId222" Type="http://schemas.openxmlformats.org/officeDocument/2006/relationships/hyperlink" Target="https://drive.google.com/file/d/1uJN0YlLOrknGz5Q8mx_8FlzE1ive--Oo/view?usp=sharing" TargetMode="External"/><Relationship Id="rId100" Type="http://schemas.openxmlformats.org/officeDocument/2006/relationships/hyperlink" Target="https://drive.google.com/file/d/1ETIpIqNItPZ0NPyVoBiuuh5ry_N8p6hL/view?usp=sharing" TargetMode="External"/><Relationship Id="rId221" Type="http://schemas.openxmlformats.org/officeDocument/2006/relationships/hyperlink" Target="https://drive.google.com/file/d/197UTXVQppXZ9OAgnz2q_ksTxGHDzEeCm/view?usp=sharing" TargetMode="External"/><Relationship Id="rId217" Type="http://schemas.openxmlformats.org/officeDocument/2006/relationships/hyperlink" Target="https://drive.google.com/file/d/1F57rMVqzkMTDmaU9ZIqyip5fNlzbTwhr/view?usp=sharing" TargetMode="External"/><Relationship Id="rId216" Type="http://schemas.openxmlformats.org/officeDocument/2006/relationships/hyperlink" Target="https://drive.google.com/file/d/1GM_BDjVcGcCNo52ggbBsZVRv2kS873Oz/view?usp=sharing" TargetMode="External"/><Relationship Id="rId215" Type="http://schemas.openxmlformats.org/officeDocument/2006/relationships/hyperlink" Target="https://drive.google.com/file/d/1hKdKnvtMrTAVbwxf1d_WP3SyBki7BOZg/view?usp=sharing" TargetMode="External"/><Relationship Id="rId214" Type="http://schemas.openxmlformats.org/officeDocument/2006/relationships/hyperlink" Target="https://drive.google.com/file/d/1mUSrQooN2daTGqS8nRLiiSQc1uOGc8o-/view?usp=sharing" TargetMode="External"/><Relationship Id="rId219" Type="http://schemas.openxmlformats.org/officeDocument/2006/relationships/hyperlink" Target="https://drive.google.com/file/d/1b9CpYo4tOGhrZiN6xZL9dGpmEvWr-p8m/view?usp=sharing" TargetMode="External"/><Relationship Id="rId218" Type="http://schemas.openxmlformats.org/officeDocument/2006/relationships/hyperlink" Target="https://drive.google.com/file/d/1kc_iSrjhIuDpkqwSFTqF_DKoY8LLJIkK/view?usp=sharing" TargetMode="External"/><Relationship Id="rId213" Type="http://schemas.openxmlformats.org/officeDocument/2006/relationships/hyperlink" Target="https://drive.google.com/file/d/1Aoc_kHzaMWq0WWDdy7OMMiH7EyB9Exqm/view?usp=sharing" TargetMode="External"/><Relationship Id="rId212" Type="http://schemas.openxmlformats.org/officeDocument/2006/relationships/hyperlink" Target="https://drive.google.com/file/d/1rTwIZp-zUZU9LaK1t2S5GpN8NDTe3ZcQ/view?usp=sharing" TargetMode="External"/><Relationship Id="rId211" Type="http://schemas.openxmlformats.org/officeDocument/2006/relationships/hyperlink" Target="https://drive.google.com/file/d/1nf4wc3kO27daIOb3V9gWkbTupclrx6Ta/view?usp=sharing" TargetMode="External"/><Relationship Id="rId210" Type="http://schemas.openxmlformats.org/officeDocument/2006/relationships/hyperlink" Target="https://drive.google.com/file/d/1vEs2A6ifnmCCnOdYsXWsIZNm-QMsQ3iC/view?usp=sharing" TargetMode="External"/><Relationship Id="rId129" Type="http://schemas.openxmlformats.org/officeDocument/2006/relationships/hyperlink" Target="https://drive.google.com/file/d/158l0NPzFRQYPFSx9p-pW-JHcX3dBWv41/view?usp=sharing" TargetMode="External"/><Relationship Id="rId128" Type="http://schemas.openxmlformats.org/officeDocument/2006/relationships/hyperlink" Target="https://drive.google.com/file/d/1rqqVcu0_1B_ERNszVMUhSNJ1sA_Rnuxw/view?usp=sharing" TargetMode="External"/><Relationship Id="rId249" Type="http://schemas.openxmlformats.org/officeDocument/2006/relationships/hyperlink" Target="https://drive.google.com/file/d/1ceOBt-O02l4OwouhCcHXP2quo6esU9a-/view?usp=sharing" TargetMode="External"/><Relationship Id="rId127" Type="http://schemas.openxmlformats.org/officeDocument/2006/relationships/hyperlink" Target="https://drive.google.com/file/d/1RJsD8RxuchwfEICMzci6GovoyGSwBk5v/view?usp=sharing" TargetMode="External"/><Relationship Id="rId248" Type="http://schemas.openxmlformats.org/officeDocument/2006/relationships/hyperlink" Target="https://drive.google.com/file/d/1jM32q14qm3xVJDucC3jDoOR_MejneLQ5/view?usp=sharing" TargetMode="External"/><Relationship Id="rId126" Type="http://schemas.openxmlformats.org/officeDocument/2006/relationships/hyperlink" Target="https://drive.google.com/file/d/1rty4_sxI7D1KcOfVYzQQtBTr29JSQnIW/view?usp=sharing" TargetMode="External"/><Relationship Id="rId247" Type="http://schemas.openxmlformats.org/officeDocument/2006/relationships/hyperlink" Target="https://drive.google.com/file/d/1LzHa-gS44_D84MwHYirm4Dy-DkcDY02a/view?usp=sharing" TargetMode="External"/><Relationship Id="rId121" Type="http://schemas.openxmlformats.org/officeDocument/2006/relationships/hyperlink" Target="https://drive.google.com/file/d/1_-3XUS_9hgzbq_-yhIPoaUP7Q8wsbg3p/view?usp=sharing" TargetMode="External"/><Relationship Id="rId242" Type="http://schemas.openxmlformats.org/officeDocument/2006/relationships/hyperlink" Target="https://drive.google.com/file/d/1u9dRIl_4EEpiROY2T0JgzMfvXpAxrwy-/view?usp=sharing" TargetMode="External"/><Relationship Id="rId120" Type="http://schemas.openxmlformats.org/officeDocument/2006/relationships/hyperlink" Target="https://drive.google.com/file/d/1pL8-UxyHrnwQH0IUM5xE3HFxxnEhg58N/view?usp=sharing" TargetMode="External"/><Relationship Id="rId241" Type="http://schemas.openxmlformats.org/officeDocument/2006/relationships/hyperlink" Target="https://drive.google.com/file/d/1m8fFew3MTPY4cAfmZbAuFEUTbiuvRG3x/view?usp=sharing" TargetMode="External"/><Relationship Id="rId240" Type="http://schemas.openxmlformats.org/officeDocument/2006/relationships/hyperlink" Target="https://drive.google.com/file/d/1sCZqqSV3YEs5M5vEFKRDjmjNcXMwJEp_/view?usp=sharing" TargetMode="External"/><Relationship Id="rId125" Type="http://schemas.openxmlformats.org/officeDocument/2006/relationships/hyperlink" Target="https://drive.google.com/file/d/1QPbG3Y0_4PAU5nGXdj8w-gHo4dyGXn3D/view?usp=sharing" TargetMode="External"/><Relationship Id="rId246" Type="http://schemas.openxmlformats.org/officeDocument/2006/relationships/hyperlink" Target="https://drive.google.com/file/d/1quTyhyD-XUzYSC7HEOfOGegKBenbGZZS/view?usp=sharing" TargetMode="External"/><Relationship Id="rId124" Type="http://schemas.openxmlformats.org/officeDocument/2006/relationships/hyperlink" Target="https://drive.google.com/file/d/1srck_YguEURZS_MA2DPh0-ORj96n4ywJ/view?usp=sharing" TargetMode="External"/><Relationship Id="rId245" Type="http://schemas.openxmlformats.org/officeDocument/2006/relationships/hyperlink" Target="https://drive.google.com/file/d/1d5_hLush7xrv_wpUHfD6M9gcio0pKHZV/view?usp=sharing" TargetMode="External"/><Relationship Id="rId123" Type="http://schemas.openxmlformats.org/officeDocument/2006/relationships/hyperlink" Target="https://drive.google.com/file/d/1BblwHsyLEuQPgbb3cLs2f-0qG9QziQaT/view?usp=sharing" TargetMode="External"/><Relationship Id="rId244" Type="http://schemas.openxmlformats.org/officeDocument/2006/relationships/hyperlink" Target="https://drive.google.com/file/d/1PdzZrzUFat7yghZ8l5P0OW8FrhUaWVLT/view?usp=sharing" TargetMode="External"/><Relationship Id="rId122" Type="http://schemas.openxmlformats.org/officeDocument/2006/relationships/hyperlink" Target="https://drive.google.com/file/d/1C58lnkI2lSgehbXuFLufZWAXH6ECiM-_/view?usp=sharing" TargetMode="External"/><Relationship Id="rId243" Type="http://schemas.openxmlformats.org/officeDocument/2006/relationships/hyperlink" Target="https://drive.google.com/file/d/1XytxBVjXiOZsqiKtfPS8NjITSpBgwHsY/view?usp=sharing" TargetMode="External"/><Relationship Id="rId95" Type="http://schemas.openxmlformats.org/officeDocument/2006/relationships/hyperlink" Target="https://drive.google.com/file/d/13BOJhpAxY8xjGUQ2J4DWroEu762hGjzY/view?usp=sharing" TargetMode="External"/><Relationship Id="rId94" Type="http://schemas.openxmlformats.org/officeDocument/2006/relationships/hyperlink" Target="https://drive.google.com/file/d/1QzoeouIV49HQREzjJuf5n_3YZg-LNGfP/view?usp=sharing" TargetMode="External"/><Relationship Id="rId97" Type="http://schemas.openxmlformats.org/officeDocument/2006/relationships/hyperlink" Target="https://drive.google.com/file/d/1VUOVE6r5f8Is67Z24PiGeqqerGgndDOq/view?usp=sharing" TargetMode="External"/><Relationship Id="rId96" Type="http://schemas.openxmlformats.org/officeDocument/2006/relationships/hyperlink" Target="https://drive.google.com/file/d/1VUOVE6r5f8Is67Z24PiGeqqerGgndDOq/view?usp=sharing" TargetMode="External"/><Relationship Id="rId99" Type="http://schemas.openxmlformats.org/officeDocument/2006/relationships/hyperlink" Target="https://drive.google.com/file/d/10yY84ssrvFKoAQ8oQMYbZ5QtvbRtKBhA/view?usp=sharing" TargetMode="External"/><Relationship Id="rId98" Type="http://schemas.openxmlformats.org/officeDocument/2006/relationships/hyperlink" Target="https://drive.google.com/file/d/1uAoAd0uIRua21QMhoJ5PbGIAgDRqY_k-/view?usp=sharing" TargetMode="External"/><Relationship Id="rId91" Type="http://schemas.openxmlformats.org/officeDocument/2006/relationships/hyperlink" Target="https://drive.google.com/file/d/1AsdtJ8Y1T1r8rt0BDXQwQJic0nl3giP7/view?usp=sharing" TargetMode="External"/><Relationship Id="rId90" Type="http://schemas.openxmlformats.org/officeDocument/2006/relationships/hyperlink" Target="https://drive.google.com/file/d/1EoUm7AwlnzvOLA-Y4ZI_J5ORL6z6tbFv/view?usp=sharing" TargetMode="External"/><Relationship Id="rId93" Type="http://schemas.openxmlformats.org/officeDocument/2006/relationships/hyperlink" Target="https://drive.google.com/file/d/1pZ0wYRfqnoBu7e8WMgkhKh8x4iSFKWWR/view?usp=sharing" TargetMode="External"/><Relationship Id="rId92" Type="http://schemas.openxmlformats.org/officeDocument/2006/relationships/hyperlink" Target="https://drive.google.com/file/d/1NuuRE0Azmw-azfibG7gM0nxxoZSQT8AS/view?usp=sharing" TargetMode="External"/><Relationship Id="rId118" Type="http://schemas.openxmlformats.org/officeDocument/2006/relationships/hyperlink" Target="https://drive.google.com/file/d/1_sScbribnLbcvtItj6GXD8P8z00dibi6/view?usp=sharing" TargetMode="External"/><Relationship Id="rId239" Type="http://schemas.openxmlformats.org/officeDocument/2006/relationships/hyperlink" Target="https://drive.google.com/file/d/158AiywL-9sg2Dg1Ob-etMBLK2GxpcGfk/view?usp=sharing" TargetMode="External"/><Relationship Id="rId117" Type="http://schemas.openxmlformats.org/officeDocument/2006/relationships/hyperlink" Target="https://drive.google.com/file/d/14z2ky738ukNh7BdyjJ5zf2Q6PrYt5ozF/view?usp=sharing" TargetMode="External"/><Relationship Id="rId238" Type="http://schemas.openxmlformats.org/officeDocument/2006/relationships/hyperlink" Target="https://drive.google.com/file/d/18X_LLUf_NspP3S2ySk0e7IPU2YjqFr4q/view?usp=sharing" TargetMode="External"/><Relationship Id="rId116" Type="http://schemas.openxmlformats.org/officeDocument/2006/relationships/hyperlink" Target="https://drive.google.com/file/d/17sFvo_MSSQaBxxskw9C4jD8WxPMZzwOm/view?usp=sharing" TargetMode="External"/><Relationship Id="rId237" Type="http://schemas.openxmlformats.org/officeDocument/2006/relationships/hyperlink" Target="https://drive.google.com/file/d/1ZusdKvWghji637dC7TA_-sfZZkm8UP2B/view?usp=sharing" TargetMode="External"/><Relationship Id="rId115" Type="http://schemas.openxmlformats.org/officeDocument/2006/relationships/hyperlink" Target="https://drive.google.com/file/d/1GEw2K9TzCyxpmtxqawI7fekZBjtGClaq/view?usp=sharing" TargetMode="External"/><Relationship Id="rId236" Type="http://schemas.openxmlformats.org/officeDocument/2006/relationships/hyperlink" Target="https://drive.google.com/file/d/146gF2oNPCXJWYBEu6i78Q38HjjgQfAHe/view?usp=sharing" TargetMode="External"/><Relationship Id="rId119" Type="http://schemas.openxmlformats.org/officeDocument/2006/relationships/hyperlink" Target="https://drive.google.com/file/d/1tK3rgAxJqgLEYmPQTDxCqUXdazm6jCHm/view?usp=sharing" TargetMode="External"/><Relationship Id="rId110" Type="http://schemas.openxmlformats.org/officeDocument/2006/relationships/hyperlink" Target="https://drive.google.com/file/d/1KrBIb1FgOyNHB7sOSL9RrcDJmLiewZ7R/view?usp=sharing" TargetMode="External"/><Relationship Id="rId231" Type="http://schemas.openxmlformats.org/officeDocument/2006/relationships/hyperlink" Target="https://drive.google.com/file/d/1yewbI95o_tTBd7vtoJGgwrQnk5vvuhem/view?usp=sharing" TargetMode="External"/><Relationship Id="rId230" Type="http://schemas.openxmlformats.org/officeDocument/2006/relationships/hyperlink" Target="https://drive.google.com/file/d/1rYI42Uf3ClXLNvuUoPuPmthJqWfOd0-Q/view?usp=sharing" TargetMode="External"/><Relationship Id="rId114" Type="http://schemas.openxmlformats.org/officeDocument/2006/relationships/hyperlink" Target="https://drive.google.com/file/d/1QyCzXL4C61fR9QScmJhZrv_H6hTe1tfW/view?usp=sharing" TargetMode="External"/><Relationship Id="rId235" Type="http://schemas.openxmlformats.org/officeDocument/2006/relationships/hyperlink" Target="https://drive.google.com/file/d/14ts0ymDUoKM6nmgvtUWTWtPrnMe-AKpD/view?usp=sharing" TargetMode="External"/><Relationship Id="rId113" Type="http://schemas.openxmlformats.org/officeDocument/2006/relationships/hyperlink" Target="https://drive.google.com/file/d/1cgKjYVBobIzLrtQGiENC66E_FXjmhRTm/view?usp=sharing" TargetMode="External"/><Relationship Id="rId234" Type="http://schemas.openxmlformats.org/officeDocument/2006/relationships/hyperlink" Target="https://drive.google.com/file/d/1xvt_5KH4zsOzs_i9AMCECjHiLb-aXQgA/view?usp=sharing" TargetMode="External"/><Relationship Id="rId112" Type="http://schemas.openxmlformats.org/officeDocument/2006/relationships/hyperlink" Target="https://drive.google.com/file/d/10mXVZMGbrihYVOWOOgzuhzkIGALxl-lP/view?usp=sharing" TargetMode="External"/><Relationship Id="rId233" Type="http://schemas.openxmlformats.org/officeDocument/2006/relationships/hyperlink" Target="https://drive.google.com/file/d/1lnmkvQpEYARFK6CvCV-h4KX11WNmKUJs/view?usp=sharing" TargetMode="External"/><Relationship Id="rId111" Type="http://schemas.openxmlformats.org/officeDocument/2006/relationships/hyperlink" Target="https://drive.google.com/file/d/1_ZAgR71y9KHLxxggyQJfTKRgEcYT-UHN/view?usp=sharing" TargetMode="External"/><Relationship Id="rId232" Type="http://schemas.openxmlformats.org/officeDocument/2006/relationships/hyperlink" Target="https://drive.google.com/file/d/17D4LIqCJl7ZBeT8P6Rp8hkTFMIffu9_2/view?usp=sharing" TargetMode="External"/><Relationship Id="rId206" Type="http://schemas.openxmlformats.org/officeDocument/2006/relationships/hyperlink" Target="https://drive.google.com/file/d/1tel23P_ZMifiB5D7dPmhfbV_Xi33FW5s/view?usp=sharing" TargetMode="External"/><Relationship Id="rId205" Type="http://schemas.openxmlformats.org/officeDocument/2006/relationships/hyperlink" Target="https://drive.google.com/file/d/1MB0AXtEwrVS9wiu0Gn_t8RZXYqMLcBCU/view?usp=sharing" TargetMode="External"/><Relationship Id="rId204" Type="http://schemas.openxmlformats.org/officeDocument/2006/relationships/hyperlink" Target="https://drive.google.com/file/d/14OWt7xdkzVMeW7qBH_3b3pPptQQgMcmO/view?usp=sharing" TargetMode="External"/><Relationship Id="rId203" Type="http://schemas.openxmlformats.org/officeDocument/2006/relationships/hyperlink" Target="https://drive.google.com/file/d/1GlytiRJy2QUtBn34di_on25pJ3SZcynY/view?usp=sharing" TargetMode="External"/><Relationship Id="rId209" Type="http://schemas.openxmlformats.org/officeDocument/2006/relationships/hyperlink" Target="https://drive.google.com/file/d/1Kn1IVAkss8M11B75tan-3aOFHFuXuKDV/view?usp=sharing" TargetMode="External"/><Relationship Id="rId208" Type="http://schemas.openxmlformats.org/officeDocument/2006/relationships/hyperlink" Target="https://drive.google.com/file/d/1AJJQ8xkOEh69CEG4VtgxLDTMHVwiiVGO/view?usp=sharing" TargetMode="External"/><Relationship Id="rId207" Type="http://schemas.openxmlformats.org/officeDocument/2006/relationships/hyperlink" Target="https://drive.google.com/file/d/1uopCoH7xZghRBFf7ptHZW3gq8lMDg8xz/view?usp=sharing" TargetMode="External"/><Relationship Id="rId202" Type="http://schemas.openxmlformats.org/officeDocument/2006/relationships/hyperlink" Target="https://drive.google.com/file/d/1KOs-r0mZBG2QFqzvfLD_-ONGfiktGL42/view?usp=sharing" TargetMode="External"/><Relationship Id="rId201" Type="http://schemas.openxmlformats.org/officeDocument/2006/relationships/hyperlink" Target="https://drive.google.com/file/d/1_g-127aO7tH0_R3RmWlFwGRKeTRgzXot/view?usp=sharing" TargetMode="External"/><Relationship Id="rId200" Type="http://schemas.openxmlformats.org/officeDocument/2006/relationships/hyperlink" Target="https://drive.google.com/file/d/1CQbPBkvAauWXSy5-mtQXd3_C9FAyrvS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0" max="10" width="19.38"/>
    <col customWidth="1" min="11" max="11" width="35.1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>
      <c r="A4" s="5" t="s">
        <v>3</v>
      </c>
      <c r="B4" s="6" t="s">
        <v>4</v>
      </c>
      <c r="C4" s="6" t="s">
        <v>5</v>
      </c>
      <c r="D4" s="5" t="s">
        <v>6</v>
      </c>
      <c r="E4" s="5" t="s">
        <v>7</v>
      </c>
      <c r="F4" s="7" t="s">
        <v>8</v>
      </c>
      <c r="G4" s="5" t="s">
        <v>9</v>
      </c>
      <c r="H4" s="8" t="s">
        <v>10</v>
      </c>
      <c r="I4" s="5" t="s">
        <v>11</v>
      </c>
      <c r="J4" s="5" t="s">
        <v>12</v>
      </c>
      <c r="K4" s="5" t="s">
        <v>13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>
      <c r="A5" s="4" t="s">
        <v>14</v>
      </c>
      <c r="B5" s="9" t="s">
        <v>15</v>
      </c>
      <c r="C5" s="4" t="s">
        <v>16</v>
      </c>
      <c r="D5" s="4" t="s">
        <v>17</v>
      </c>
      <c r="E5" s="10">
        <v>214.0</v>
      </c>
      <c r="F5" s="11">
        <v>44736.0</v>
      </c>
      <c r="G5" s="11">
        <f t="shared" ref="G5:G257" si="1">F5+E5</f>
        <v>44950</v>
      </c>
      <c r="H5" s="12">
        <v>349952.2</v>
      </c>
      <c r="I5" s="4" t="s">
        <v>18</v>
      </c>
      <c r="J5" s="4" t="s">
        <v>19</v>
      </c>
      <c r="K5" s="4" t="s">
        <v>20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>
      <c r="A6" s="4" t="s">
        <v>14</v>
      </c>
      <c r="B6" s="9" t="s">
        <v>21</v>
      </c>
      <c r="C6" s="4" t="s">
        <v>22</v>
      </c>
      <c r="D6" s="4" t="s">
        <v>23</v>
      </c>
      <c r="E6" s="10">
        <v>21.0</v>
      </c>
      <c r="F6" s="11">
        <v>44735.0</v>
      </c>
      <c r="G6" s="11">
        <f t="shared" si="1"/>
        <v>44756</v>
      </c>
      <c r="H6" s="12">
        <v>450000.0</v>
      </c>
      <c r="I6" s="4" t="s">
        <v>24</v>
      </c>
      <c r="J6" s="4" t="s">
        <v>25</v>
      </c>
      <c r="K6" s="4" t="s">
        <v>26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>
      <c r="A7" s="4" t="s">
        <v>14</v>
      </c>
      <c r="B7" s="9" t="s">
        <v>27</v>
      </c>
      <c r="C7" s="4" t="s">
        <v>28</v>
      </c>
      <c r="D7" s="4" t="s">
        <v>29</v>
      </c>
      <c r="E7" s="10">
        <v>142.0</v>
      </c>
      <c r="F7" s="11">
        <v>44726.0</v>
      </c>
      <c r="G7" s="11">
        <f t="shared" si="1"/>
        <v>44868</v>
      </c>
      <c r="H7" s="12">
        <v>384731.46</v>
      </c>
      <c r="I7" s="4" t="s">
        <v>24</v>
      </c>
      <c r="J7" s="4" t="s">
        <v>30</v>
      </c>
      <c r="K7" s="4" t="s">
        <v>26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>
      <c r="A8" s="4" t="s">
        <v>14</v>
      </c>
      <c r="B8" s="9" t="s">
        <v>31</v>
      </c>
      <c r="C8" s="4" t="s">
        <v>32</v>
      </c>
      <c r="D8" s="4" t="s">
        <v>33</v>
      </c>
      <c r="E8" s="10">
        <v>1.0</v>
      </c>
      <c r="F8" s="11">
        <v>44722.0</v>
      </c>
      <c r="G8" s="11">
        <f t="shared" si="1"/>
        <v>44723</v>
      </c>
      <c r="H8" s="12">
        <v>222000.0</v>
      </c>
      <c r="I8" s="4" t="s">
        <v>24</v>
      </c>
      <c r="J8" s="4" t="s">
        <v>34</v>
      </c>
      <c r="K8" s="4" t="s">
        <v>26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>
      <c r="A9" s="4" t="s">
        <v>14</v>
      </c>
      <c r="B9" s="9" t="s">
        <v>35</v>
      </c>
      <c r="C9" s="4" t="s">
        <v>36</v>
      </c>
      <c r="D9" s="4" t="s">
        <v>37</v>
      </c>
      <c r="E9" s="10">
        <v>1.0</v>
      </c>
      <c r="F9" s="11">
        <v>44722.0</v>
      </c>
      <c r="G9" s="11">
        <f t="shared" si="1"/>
        <v>44723</v>
      </c>
      <c r="H9" s="12">
        <v>250000.0</v>
      </c>
      <c r="I9" s="4" t="s">
        <v>24</v>
      </c>
      <c r="J9" s="4" t="s">
        <v>38</v>
      </c>
      <c r="K9" s="4" t="s">
        <v>26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>
      <c r="A10" s="4" t="s">
        <v>14</v>
      </c>
      <c r="B10" s="9" t="s">
        <v>39</v>
      </c>
      <c r="C10" s="4" t="s">
        <v>40</v>
      </c>
      <c r="D10" s="4" t="s">
        <v>41</v>
      </c>
      <c r="E10" s="10">
        <v>1.0</v>
      </c>
      <c r="F10" s="11">
        <v>44722.0</v>
      </c>
      <c r="G10" s="11">
        <f t="shared" si="1"/>
        <v>44723</v>
      </c>
      <c r="H10" s="12">
        <v>300000.0</v>
      </c>
      <c r="I10" s="4" t="s">
        <v>24</v>
      </c>
      <c r="J10" s="4" t="s">
        <v>42</v>
      </c>
      <c r="K10" s="4" t="s">
        <v>26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>
      <c r="A11" s="4" t="s">
        <v>14</v>
      </c>
      <c r="B11" s="13" t="str">
        <f>HYPERLINK("https://drive.google.com/file/d/1o-hGUj4XwT_744Z29dbKRumm2dGE88-G/view?usp=drivesdk", "013/SMC-G/2022")</f>
        <v>013/SMC-G/2022</v>
      </c>
      <c r="C11" s="4" t="s">
        <v>43</v>
      </c>
      <c r="D11" s="4" t="s">
        <v>44</v>
      </c>
      <c r="E11" s="10">
        <v>360.0</v>
      </c>
      <c r="F11" s="11">
        <v>44722.0</v>
      </c>
      <c r="G11" s="11">
        <f t="shared" si="1"/>
        <v>45082</v>
      </c>
      <c r="H11" s="12">
        <v>138249.48</v>
      </c>
      <c r="I11" s="4" t="s">
        <v>45</v>
      </c>
      <c r="J11" s="4" t="s">
        <v>46</v>
      </c>
      <c r="K11" s="4" t="s">
        <v>26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>
      <c r="A12" s="4" t="s">
        <v>14</v>
      </c>
      <c r="B12" s="13" t="str">
        <f>HYPERLINK("https://drive.google.com/file/d/1o5cdwSITV0F7H46l9SWDirqhfF2mz1Ne/view?usp=drivesdk", "151/FTMSP/2022")</f>
        <v>151/FTMSP/2022</v>
      </c>
      <c r="C12" s="4" t="s">
        <v>47</v>
      </c>
      <c r="D12" s="4" t="s">
        <v>48</v>
      </c>
      <c r="E12" s="10">
        <v>360.0</v>
      </c>
      <c r="F12" s="11">
        <v>44721.0</v>
      </c>
      <c r="G12" s="11">
        <f t="shared" si="1"/>
        <v>45081</v>
      </c>
      <c r="H12" s="12">
        <v>6900.0</v>
      </c>
      <c r="I12" s="4" t="s">
        <v>45</v>
      </c>
      <c r="J12" s="4" t="s">
        <v>49</v>
      </c>
      <c r="K12" s="4" t="s">
        <v>50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>
      <c r="A13" s="4" t="s">
        <v>14</v>
      </c>
      <c r="B13" s="13" t="str">
        <f>HYPERLINK("https://drive.google.com/file/d/1o8i0HfpmUOCwLcyMJoVz0BuH_b7op222/view?usp=drivesdk", "011/SMC-G/2020")</f>
        <v>011/SMC-G/2020</v>
      </c>
      <c r="C13" s="4" t="s">
        <v>51</v>
      </c>
      <c r="D13" s="4" t="s">
        <v>52</v>
      </c>
      <c r="E13" s="10">
        <v>360.0</v>
      </c>
      <c r="F13" s="11">
        <v>44720.0</v>
      </c>
      <c r="G13" s="11">
        <f t="shared" si="1"/>
        <v>45080</v>
      </c>
      <c r="H13" s="12">
        <v>2746.8</v>
      </c>
      <c r="I13" s="4" t="s">
        <v>53</v>
      </c>
      <c r="J13" s="4" t="s">
        <v>54</v>
      </c>
      <c r="K13" s="4" t="s">
        <v>50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>
      <c r="A14" s="4" t="s">
        <v>14</v>
      </c>
      <c r="B14" s="13" t="str">
        <f>HYPERLINK("https://drive.google.com/file/d/1oIJcpI0UbyRgpVImQhusWD0lsv9rJEhF/view?usp=drivesdk", "012/SMC-G/2022")</f>
        <v>012/SMC-G/2022</v>
      </c>
      <c r="C14" s="4" t="s">
        <v>55</v>
      </c>
      <c r="D14" s="4" t="s">
        <v>56</v>
      </c>
      <c r="E14" s="4"/>
      <c r="F14" s="11">
        <v>44720.0</v>
      </c>
      <c r="G14" s="11">
        <f t="shared" si="1"/>
        <v>44720</v>
      </c>
      <c r="H14" s="12">
        <v>1.26837462E7</v>
      </c>
      <c r="I14" s="4" t="s">
        <v>57</v>
      </c>
      <c r="J14" s="4" t="s">
        <v>58</v>
      </c>
      <c r="K14" s="4" t="s">
        <v>50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>
      <c r="A15" s="4" t="s">
        <v>14</v>
      </c>
      <c r="B15" s="13" t="str">
        <f>HYPERLINK("https://drive.google.com/file/d/1oNjxUlsmfeKbyoOxReh07wyjHqZaB7ug/view?usp=drivesdk", "034/SMC-G/2020")</f>
        <v>034/SMC-G/2020</v>
      </c>
      <c r="C15" s="4" t="s">
        <v>51</v>
      </c>
      <c r="D15" s="4" t="s">
        <v>59</v>
      </c>
      <c r="E15" s="10">
        <v>360.0</v>
      </c>
      <c r="F15" s="11">
        <v>44720.0</v>
      </c>
      <c r="G15" s="11">
        <f t="shared" si="1"/>
        <v>45080</v>
      </c>
      <c r="H15" s="12">
        <v>2625.57</v>
      </c>
      <c r="I15" s="4" t="s">
        <v>53</v>
      </c>
      <c r="J15" s="4" t="s">
        <v>60</v>
      </c>
      <c r="K15" s="4" t="s">
        <v>50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>
      <c r="A16" s="4" t="s">
        <v>14</v>
      </c>
      <c r="B16" s="13" t="str">
        <f>HYPERLINK("https://drive.google.com/file/d/1oQ36UMIOSw3UFPK4d9U7f9089k3Tmoo8/view?usp=drivesdk", "04/SPAR/SMC-G/2022")</f>
        <v>04/SPAR/SMC-G/2022</v>
      </c>
      <c r="C16" s="4" t="s">
        <v>61</v>
      </c>
      <c r="D16" s="4" t="s">
        <v>62</v>
      </c>
      <c r="E16" s="10">
        <v>117.0</v>
      </c>
      <c r="F16" s="11">
        <v>44719.0</v>
      </c>
      <c r="G16" s="11">
        <f t="shared" si="1"/>
        <v>44836</v>
      </c>
      <c r="H16" s="12">
        <v>199985.8</v>
      </c>
      <c r="I16" s="4" t="s">
        <v>18</v>
      </c>
      <c r="J16" s="4" t="s">
        <v>63</v>
      </c>
      <c r="K16" s="4" t="s">
        <v>20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>
      <c r="A17" s="4" t="s">
        <v>14</v>
      </c>
      <c r="B17" s="13" t="str">
        <f>HYPERLINK("https://drive.google.com/file/d/1oQ4H9ds-hO3To2dKys6mzAq00saE0XHD/view?usp=drivesdk", "004/SMC-G/2021")</f>
        <v>004/SMC-G/2021</v>
      </c>
      <c r="C17" s="4" t="s">
        <v>64</v>
      </c>
      <c r="D17" s="4" t="s">
        <v>65</v>
      </c>
      <c r="E17" s="10">
        <v>360.0</v>
      </c>
      <c r="F17" s="11">
        <v>44716.0</v>
      </c>
      <c r="G17" s="11">
        <f t="shared" si="1"/>
        <v>45076</v>
      </c>
      <c r="H17" s="12">
        <v>137021.33</v>
      </c>
      <c r="I17" s="4" t="s">
        <v>45</v>
      </c>
      <c r="J17" s="4" t="s">
        <v>66</v>
      </c>
      <c r="K17" s="4" t="s">
        <v>50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>
      <c r="A18" s="4" t="s">
        <v>14</v>
      </c>
      <c r="B18" s="13" t="str">
        <f>HYPERLINK("https://drive.google.com/file/d/1oRaFcKZqYXhiAanIx76af0y9V486s_5O/view?usp=drivesdk", "025/SMC-G/2021")</f>
        <v>025/SMC-G/2021</v>
      </c>
      <c r="C18" s="4" t="s">
        <v>67</v>
      </c>
      <c r="D18" s="4" t="s">
        <v>68</v>
      </c>
      <c r="E18" s="10">
        <v>60.0</v>
      </c>
      <c r="F18" s="11">
        <v>44716.0</v>
      </c>
      <c r="G18" s="11">
        <f t="shared" si="1"/>
        <v>44776</v>
      </c>
      <c r="H18" s="12"/>
      <c r="I18" s="4" t="s">
        <v>69</v>
      </c>
      <c r="J18" s="4" t="s">
        <v>70</v>
      </c>
      <c r="K18" s="4" t="s">
        <v>50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>
      <c r="A19" s="4" t="s">
        <v>14</v>
      </c>
      <c r="B19" s="13" t="str">
        <f>HYPERLINK("https://drive.google.com/file/d/1oc0FN7kquypOtrfEGNmZHDHhZK4SsCiY/view?usp=drivesdk", "06")</f>
        <v>06</v>
      </c>
      <c r="C19" s="4" t="s">
        <v>71</v>
      </c>
      <c r="D19" s="4" t="s">
        <v>72</v>
      </c>
      <c r="E19" s="10">
        <v>30.0</v>
      </c>
      <c r="F19" s="11">
        <v>44715.0</v>
      </c>
      <c r="G19" s="11">
        <f t="shared" si="1"/>
        <v>44745</v>
      </c>
      <c r="H19" s="12">
        <v>90000.0</v>
      </c>
      <c r="I19" s="4" t="s">
        <v>18</v>
      </c>
      <c r="J19" s="4" t="s">
        <v>73</v>
      </c>
      <c r="K19" s="4" t="s">
        <v>50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>
      <c r="A20" s="4" t="s">
        <v>14</v>
      </c>
      <c r="B20" s="13" t="str">
        <f>HYPERLINK("https://drive.google.com/file/d/1ogRAI1rOi1_PYKdoAbMFX8kFdSPTiEQm/view?usp=drivesdk", "009/SMC-G/2021")</f>
        <v>009/SMC-G/2021</v>
      </c>
      <c r="C20" s="4" t="s">
        <v>74</v>
      </c>
      <c r="D20" s="4" t="s">
        <v>75</v>
      </c>
      <c r="E20" s="10">
        <v>360.0</v>
      </c>
      <c r="F20" s="11">
        <v>44713.0</v>
      </c>
      <c r="G20" s="11">
        <f t="shared" si="1"/>
        <v>45073</v>
      </c>
      <c r="H20" s="12">
        <v>321536.38</v>
      </c>
      <c r="I20" s="4" t="s">
        <v>45</v>
      </c>
      <c r="J20" s="4" t="s">
        <v>76</v>
      </c>
      <c r="K20" s="4" t="s">
        <v>50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>
      <c r="A21" s="4" t="s">
        <v>14</v>
      </c>
      <c r="B21" s="13" t="str">
        <f>HYPERLINK("https://drive.google.com/file/d/1onn_dbBHMBnrvaxxPQcrgD9yawzcoUVT/view?usp=drivesdk", "015/SMC-G/2018")</f>
        <v>015/SMC-G/2018</v>
      </c>
      <c r="C21" s="4" t="s">
        <v>77</v>
      </c>
      <c r="D21" s="4" t="s">
        <v>78</v>
      </c>
      <c r="E21" s="10">
        <v>360.0</v>
      </c>
      <c r="F21" s="11">
        <v>44712.0</v>
      </c>
      <c r="G21" s="11">
        <f t="shared" si="1"/>
        <v>45072</v>
      </c>
      <c r="H21" s="12">
        <v>1239506.9</v>
      </c>
      <c r="I21" s="4" t="s">
        <v>45</v>
      </c>
      <c r="J21" s="4" t="s">
        <v>79</v>
      </c>
      <c r="K21" s="4" t="s">
        <v>50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>
      <c r="A22" s="4" t="s">
        <v>14</v>
      </c>
      <c r="B22" s="13" t="str">
        <f>HYPERLINK("https://drive.google.com/file/d/1oviaKcw6gtlD0ugrS5EbeByz0VeY1JlD/view?usp=drivesdk", "049/SMC-G/2019")</f>
        <v>049/SMC-G/2019</v>
      </c>
      <c r="C22" s="4" t="s">
        <v>77</v>
      </c>
      <c r="D22" s="4" t="s">
        <v>80</v>
      </c>
      <c r="E22" s="10">
        <v>360.0</v>
      </c>
      <c r="F22" s="11">
        <v>44712.0</v>
      </c>
      <c r="G22" s="11">
        <f t="shared" si="1"/>
        <v>45072</v>
      </c>
      <c r="H22" s="12">
        <v>35179.0</v>
      </c>
      <c r="I22" s="4" t="s">
        <v>45</v>
      </c>
      <c r="J22" s="4" t="s">
        <v>81</v>
      </c>
      <c r="K22" s="4" t="s">
        <v>50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>
      <c r="A23" s="4" t="s">
        <v>14</v>
      </c>
      <c r="B23" s="13" t="str">
        <f>HYPERLINK("https://drive.google.com/file/d/1p-JxGsq0ZuJ1Ka7PdbtasgYDueu80FmV/view?usp=drivesdk", "012/SMC-G/2022")</f>
        <v>012/SMC-G/2022</v>
      </c>
      <c r="C23" s="4" t="s">
        <v>55</v>
      </c>
      <c r="D23" s="4" t="s">
        <v>56</v>
      </c>
      <c r="E23" s="10">
        <v>180.0</v>
      </c>
      <c r="F23" s="11">
        <v>44708.0</v>
      </c>
      <c r="G23" s="11">
        <f t="shared" si="1"/>
        <v>44888</v>
      </c>
      <c r="H23" s="12">
        <v>1.109777573E7</v>
      </c>
      <c r="I23" s="4" t="s">
        <v>57</v>
      </c>
      <c r="J23" s="4" t="s">
        <v>58</v>
      </c>
      <c r="K23" s="4" t="s">
        <v>26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>
      <c r="A24" s="4" t="s">
        <v>14</v>
      </c>
      <c r="B24" s="13" t="str">
        <f>HYPERLINK("https://drive.google.com/file/d/1p-bAOqZtm_tyL-6g2JsRk4ODwhcx9PZ2/view?usp=drivesdk", "0014/2022(SCA/PG)")</f>
        <v>0014/2022(SCA/PG)</v>
      </c>
      <c r="C24" s="4" t="s">
        <v>82</v>
      </c>
      <c r="D24" s="4" t="s">
        <v>83</v>
      </c>
      <c r="E24" s="10">
        <v>9.0</v>
      </c>
      <c r="F24" s="11">
        <v>44705.0</v>
      </c>
      <c r="G24" s="11">
        <f t="shared" si="1"/>
        <v>44714</v>
      </c>
      <c r="H24" s="12">
        <v>390000.0</v>
      </c>
      <c r="I24" s="4" t="s">
        <v>24</v>
      </c>
      <c r="J24" s="4" t="s">
        <v>84</v>
      </c>
      <c r="K24" s="4" t="s">
        <v>26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>
      <c r="A25" s="4" t="s">
        <v>14</v>
      </c>
      <c r="B25" s="13" t="str">
        <f>HYPERLINK("https://drive.google.com/file/d/1p1vz8ODCCJEe4LZWp4NR6qOvbz7a5Gy5/view?usp=drivesdk", "0013/2022(SCA/PG)")</f>
        <v>0013/2022(SCA/PG)</v>
      </c>
      <c r="C25" s="4" t="s">
        <v>85</v>
      </c>
      <c r="D25" s="4" t="s">
        <v>86</v>
      </c>
      <c r="E25" s="10">
        <v>7.0</v>
      </c>
      <c r="F25" s="11">
        <v>44705.0</v>
      </c>
      <c r="G25" s="11">
        <f t="shared" si="1"/>
        <v>44712</v>
      </c>
      <c r="H25" s="12">
        <v>280000.0</v>
      </c>
      <c r="I25" s="4" t="s">
        <v>24</v>
      </c>
      <c r="J25" s="4" t="s">
        <v>87</v>
      </c>
      <c r="K25" s="4" t="s">
        <v>26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>
      <c r="A26" s="4" t="s">
        <v>14</v>
      </c>
      <c r="B26" s="13" t="str">
        <f>HYPERLINK("https://drive.google.com/file/d/1p29N0vkGmhh8Va4oQFv3OVxIBnTJtS_L/view?usp=drivesdk", "001/SMC-G/2022")</f>
        <v>001/SMC-G/2022</v>
      </c>
      <c r="C26" s="4" t="s">
        <v>88</v>
      </c>
      <c r="D26" s="4" t="s">
        <v>89</v>
      </c>
      <c r="E26" s="10">
        <v>180.0</v>
      </c>
      <c r="F26" s="11">
        <v>44705.0</v>
      </c>
      <c r="G26" s="11">
        <f t="shared" si="1"/>
        <v>44885</v>
      </c>
      <c r="H26" s="12">
        <v>3538822.98</v>
      </c>
      <c r="I26" s="4" t="s">
        <v>57</v>
      </c>
      <c r="J26" s="4" t="s">
        <v>90</v>
      </c>
      <c r="K26" s="4" t="s">
        <v>26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>
      <c r="A27" s="4" t="s">
        <v>14</v>
      </c>
      <c r="B27" s="9" t="s">
        <v>91</v>
      </c>
      <c r="C27" s="4" t="s">
        <v>92</v>
      </c>
      <c r="D27" s="4" t="s">
        <v>93</v>
      </c>
      <c r="E27" s="10">
        <v>216.0</v>
      </c>
      <c r="F27" s="11">
        <v>44701.0</v>
      </c>
      <c r="G27" s="11">
        <f t="shared" si="1"/>
        <v>44917</v>
      </c>
      <c r="H27" s="12">
        <v>285120.0</v>
      </c>
      <c r="I27" s="4" t="s">
        <v>18</v>
      </c>
      <c r="J27" s="4" t="s">
        <v>94</v>
      </c>
      <c r="K27" s="4" t="s">
        <v>20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>
      <c r="A28" s="4" t="s">
        <v>14</v>
      </c>
      <c r="B28" s="9" t="s">
        <v>95</v>
      </c>
      <c r="C28" s="4" t="s">
        <v>96</v>
      </c>
      <c r="D28" s="4" t="s">
        <v>97</v>
      </c>
      <c r="E28" s="10">
        <v>79.0</v>
      </c>
      <c r="F28" s="11">
        <v>44698.0</v>
      </c>
      <c r="G28" s="11">
        <f t="shared" si="1"/>
        <v>44777</v>
      </c>
      <c r="H28" s="12">
        <v>80000.0</v>
      </c>
      <c r="I28" s="4" t="s">
        <v>24</v>
      </c>
      <c r="J28" s="4" t="s">
        <v>98</v>
      </c>
      <c r="K28" s="4" t="s">
        <v>26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>
      <c r="A29" s="4" t="s">
        <v>14</v>
      </c>
      <c r="B29" s="9" t="s">
        <v>99</v>
      </c>
      <c r="C29" s="4" t="s">
        <v>100</v>
      </c>
      <c r="D29" s="4" t="s">
        <v>101</v>
      </c>
      <c r="E29" s="10">
        <v>9.0</v>
      </c>
      <c r="F29" s="11">
        <v>44698.0</v>
      </c>
      <c r="G29" s="11">
        <f t="shared" si="1"/>
        <v>44707</v>
      </c>
      <c r="H29" s="12">
        <v>375000.0</v>
      </c>
      <c r="I29" s="4" t="s">
        <v>24</v>
      </c>
      <c r="J29" s="4" t="s">
        <v>102</v>
      </c>
      <c r="K29" s="4" t="s">
        <v>26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>
      <c r="A30" s="4" t="s">
        <v>14</v>
      </c>
      <c r="B30" s="9" t="s">
        <v>103</v>
      </c>
      <c r="C30" s="4" t="s">
        <v>104</v>
      </c>
      <c r="D30" s="4" t="s">
        <v>105</v>
      </c>
      <c r="E30" s="10">
        <v>12.0</v>
      </c>
      <c r="F30" s="11">
        <v>44698.0</v>
      </c>
      <c r="G30" s="11">
        <f t="shared" si="1"/>
        <v>44710</v>
      </c>
      <c r="H30" s="12">
        <v>280000.0</v>
      </c>
      <c r="I30" s="4" t="s">
        <v>24</v>
      </c>
      <c r="J30" s="4" t="s">
        <v>106</v>
      </c>
      <c r="K30" s="4" t="s">
        <v>26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>
      <c r="A31" s="4" t="s">
        <v>14</v>
      </c>
      <c r="B31" s="9" t="s">
        <v>107</v>
      </c>
      <c r="C31" s="4" t="s">
        <v>100</v>
      </c>
      <c r="D31" s="4" t="s">
        <v>108</v>
      </c>
      <c r="E31" s="10">
        <v>3.0</v>
      </c>
      <c r="F31" s="11">
        <v>44698.0</v>
      </c>
      <c r="G31" s="11">
        <f t="shared" si="1"/>
        <v>44701</v>
      </c>
      <c r="H31" s="12">
        <v>180000.0</v>
      </c>
      <c r="I31" s="4" t="s">
        <v>24</v>
      </c>
      <c r="J31" s="4" t="s">
        <v>109</v>
      </c>
      <c r="K31" s="4" t="s">
        <v>26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>
      <c r="A32" s="4" t="s">
        <v>14</v>
      </c>
      <c r="B32" s="9" t="s">
        <v>110</v>
      </c>
      <c r="C32" s="4" t="s">
        <v>111</v>
      </c>
      <c r="D32" s="4" t="s">
        <v>112</v>
      </c>
      <c r="E32" s="10">
        <v>1.0</v>
      </c>
      <c r="F32" s="11">
        <v>44695.0</v>
      </c>
      <c r="G32" s="11">
        <f t="shared" si="1"/>
        <v>44696</v>
      </c>
      <c r="H32" s="12">
        <v>200000.0</v>
      </c>
      <c r="I32" s="4" t="s">
        <v>24</v>
      </c>
      <c r="J32" s="4" t="s">
        <v>113</v>
      </c>
      <c r="K32" s="4" t="s">
        <v>26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>
      <c r="A33" s="4" t="s">
        <v>14</v>
      </c>
      <c r="B33" s="9" t="s">
        <v>114</v>
      </c>
      <c r="C33" s="4" t="s">
        <v>115</v>
      </c>
      <c r="D33" s="4" t="s">
        <v>116</v>
      </c>
      <c r="E33" s="10">
        <v>5.0</v>
      </c>
      <c r="F33" s="11">
        <v>44695.0</v>
      </c>
      <c r="G33" s="11">
        <f t="shared" si="1"/>
        <v>44700</v>
      </c>
      <c r="H33" s="12">
        <v>180000.0</v>
      </c>
      <c r="I33" s="4" t="s">
        <v>24</v>
      </c>
      <c r="J33" s="4" t="s">
        <v>117</v>
      </c>
      <c r="K33" s="4" t="s">
        <v>26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>
      <c r="A34" s="4" t="s">
        <v>14</v>
      </c>
      <c r="B34" s="9">
        <v>9.912460199E9</v>
      </c>
      <c r="C34" s="4" t="s">
        <v>118</v>
      </c>
      <c r="D34" s="4" t="s">
        <v>119</v>
      </c>
      <c r="E34" s="10">
        <v>360.0</v>
      </c>
      <c r="F34" s="11">
        <v>44695.0</v>
      </c>
      <c r="G34" s="11">
        <f t="shared" si="1"/>
        <v>45055</v>
      </c>
      <c r="H34" s="12">
        <v>1440.0</v>
      </c>
      <c r="I34" s="4" t="s">
        <v>57</v>
      </c>
      <c r="J34" s="4" t="s">
        <v>120</v>
      </c>
      <c r="K34" s="4" t="s">
        <v>50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>
      <c r="A35" s="4" t="s">
        <v>14</v>
      </c>
      <c r="B35" s="9" t="s">
        <v>121</v>
      </c>
      <c r="C35" s="4" t="s">
        <v>122</v>
      </c>
      <c r="D35" s="4" t="s">
        <v>123</v>
      </c>
      <c r="E35" s="10">
        <v>360.0</v>
      </c>
      <c r="F35" s="11">
        <v>44695.0</v>
      </c>
      <c r="G35" s="11">
        <f t="shared" si="1"/>
        <v>45055</v>
      </c>
      <c r="H35" s="12">
        <v>110000.0</v>
      </c>
      <c r="I35" s="4" t="s">
        <v>124</v>
      </c>
      <c r="J35" s="4" t="s">
        <v>125</v>
      </c>
      <c r="K35" s="4" t="s">
        <v>26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>
      <c r="A36" s="4" t="s">
        <v>14</v>
      </c>
      <c r="B36" s="9" t="s">
        <v>126</v>
      </c>
      <c r="C36" s="4" t="s">
        <v>127</v>
      </c>
      <c r="D36" s="4" t="s">
        <v>128</v>
      </c>
      <c r="E36" s="10">
        <v>360.0</v>
      </c>
      <c r="F36" s="11">
        <v>44693.0</v>
      </c>
      <c r="G36" s="11">
        <f t="shared" si="1"/>
        <v>45053</v>
      </c>
      <c r="H36" s="12">
        <v>5026.3</v>
      </c>
      <c r="I36" s="4" t="s">
        <v>53</v>
      </c>
      <c r="J36" s="4" t="s">
        <v>129</v>
      </c>
      <c r="K36" s="4" t="s">
        <v>50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>
      <c r="A37" s="4" t="s">
        <v>14</v>
      </c>
      <c r="B37" s="9" t="s">
        <v>130</v>
      </c>
      <c r="C37" s="4" t="s">
        <v>131</v>
      </c>
      <c r="D37" s="4" t="s">
        <v>132</v>
      </c>
      <c r="E37" s="10">
        <v>12.0</v>
      </c>
      <c r="F37" s="11">
        <v>44693.0</v>
      </c>
      <c r="G37" s="11">
        <f t="shared" si="1"/>
        <v>44705</v>
      </c>
      <c r="H37" s="12"/>
      <c r="I37" s="4" t="s">
        <v>57</v>
      </c>
      <c r="J37" s="4" t="s">
        <v>133</v>
      </c>
      <c r="K37" s="4" t="s">
        <v>50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>
      <c r="A38" s="4" t="s">
        <v>14</v>
      </c>
      <c r="B38" s="9" t="s">
        <v>134</v>
      </c>
      <c r="C38" s="4" t="s">
        <v>127</v>
      </c>
      <c r="D38" s="4" t="s">
        <v>135</v>
      </c>
      <c r="E38" s="10">
        <v>360.0</v>
      </c>
      <c r="F38" s="11">
        <v>44693.0</v>
      </c>
      <c r="G38" s="11">
        <f t="shared" si="1"/>
        <v>45053</v>
      </c>
      <c r="H38" s="12">
        <v>6203.91</v>
      </c>
      <c r="I38" s="4" t="s">
        <v>53</v>
      </c>
      <c r="J38" s="4" t="s">
        <v>136</v>
      </c>
      <c r="K38" s="4" t="s">
        <v>50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>
      <c r="A39" s="4" t="s">
        <v>14</v>
      </c>
      <c r="B39" s="9">
        <v>6.2591968E7</v>
      </c>
      <c r="C39" s="4" t="s">
        <v>137</v>
      </c>
      <c r="D39" s="4" t="s">
        <v>138</v>
      </c>
      <c r="E39" s="10">
        <v>334.0</v>
      </c>
      <c r="F39" s="11">
        <v>44693.0</v>
      </c>
      <c r="G39" s="11">
        <f t="shared" si="1"/>
        <v>45027</v>
      </c>
      <c r="H39" s="12">
        <v>194000.0</v>
      </c>
      <c r="I39" s="4" t="s">
        <v>18</v>
      </c>
      <c r="J39" s="4" t="s">
        <v>139</v>
      </c>
      <c r="K39" s="4" t="s">
        <v>20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>
      <c r="A40" s="4" t="s">
        <v>14</v>
      </c>
      <c r="B40" s="9" t="s">
        <v>140</v>
      </c>
      <c r="C40" s="4" t="s">
        <v>141</v>
      </c>
      <c r="D40" s="4" t="s">
        <v>142</v>
      </c>
      <c r="E40" s="10">
        <v>90.0</v>
      </c>
      <c r="F40" s="11">
        <v>44691.0</v>
      </c>
      <c r="G40" s="11">
        <f t="shared" si="1"/>
        <v>44781</v>
      </c>
      <c r="H40" s="12">
        <v>133221.21</v>
      </c>
      <c r="I40" s="4" t="s">
        <v>45</v>
      </c>
      <c r="J40" s="4" t="s">
        <v>143</v>
      </c>
      <c r="K40" s="4" t="s">
        <v>50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>
      <c r="A41" s="4" t="s">
        <v>14</v>
      </c>
      <c r="B41" s="9" t="s">
        <v>144</v>
      </c>
      <c r="C41" s="4" t="s">
        <v>145</v>
      </c>
      <c r="D41" s="4" t="s">
        <v>146</v>
      </c>
      <c r="E41" s="10">
        <v>360.0</v>
      </c>
      <c r="F41" s="11">
        <v>44691.0</v>
      </c>
      <c r="G41" s="11">
        <f t="shared" si="1"/>
        <v>45051</v>
      </c>
      <c r="H41" s="12">
        <v>36999.6</v>
      </c>
      <c r="I41" s="4" t="s">
        <v>45</v>
      </c>
      <c r="J41" s="4" t="s">
        <v>147</v>
      </c>
      <c r="K41" s="4" t="s">
        <v>26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>
      <c r="A42" s="4" t="s">
        <v>14</v>
      </c>
      <c r="B42" s="9" t="s">
        <v>148</v>
      </c>
      <c r="C42" s="4" t="s">
        <v>149</v>
      </c>
      <c r="D42" s="4" t="s">
        <v>150</v>
      </c>
      <c r="E42" s="10">
        <v>360.0</v>
      </c>
      <c r="F42" s="11">
        <v>44687.0</v>
      </c>
      <c r="G42" s="11">
        <f t="shared" si="1"/>
        <v>45047</v>
      </c>
      <c r="H42" s="12">
        <v>15227.31</v>
      </c>
      <c r="I42" s="4" t="s">
        <v>57</v>
      </c>
      <c r="J42" s="4" t="s">
        <v>151</v>
      </c>
      <c r="K42" s="4" t="s">
        <v>50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>
      <c r="A43" s="4" t="s">
        <v>14</v>
      </c>
      <c r="B43" s="9" t="s">
        <v>152</v>
      </c>
      <c r="C43" s="4" t="s">
        <v>153</v>
      </c>
      <c r="D43" s="4" t="s">
        <v>154</v>
      </c>
      <c r="E43" s="10">
        <v>360.0</v>
      </c>
      <c r="F43" s="11">
        <v>44687.0</v>
      </c>
      <c r="G43" s="11">
        <f t="shared" si="1"/>
        <v>45047</v>
      </c>
      <c r="H43" s="12">
        <v>48436.82</v>
      </c>
      <c r="I43" s="4" t="s">
        <v>45</v>
      </c>
      <c r="J43" s="4" t="s">
        <v>155</v>
      </c>
      <c r="K43" s="4" t="s">
        <v>50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>
      <c r="A44" s="4" t="s">
        <v>14</v>
      </c>
      <c r="B44" s="9" t="s">
        <v>156</v>
      </c>
      <c r="C44" s="4" t="s">
        <v>157</v>
      </c>
      <c r="D44" s="4" t="s">
        <v>158</v>
      </c>
      <c r="E44" s="10">
        <v>360.0</v>
      </c>
      <c r="F44" s="11">
        <v>44686.0</v>
      </c>
      <c r="G44" s="11">
        <f t="shared" si="1"/>
        <v>45046</v>
      </c>
      <c r="H44" s="12">
        <v>289242.48</v>
      </c>
      <c r="I44" s="4" t="s">
        <v>45</v>
      </c>
      <c r="J44" s="4" t="s">
        <v>159</v>
      </c>
      <c r="K44" s="4" t="s">
        <v>50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>
      <c r="A45" s="4" t="s">
        <v>14</v>
      </c>
      <c r="B45" s="9" t="s">
        <v>160</v>
      </c>
      <c r="C45" s="4" t="s">
        <v>161</v>
      </c>
      <c r="D45" s="4" t="s">
        <v>162</v>
      </c>
      <c r="E45" s="10">
        <v>360.0</v>
      </c>
      <c r="F45" s="11">
        <v>44686.0</v>
      </c>
      <c r="G45" s="11">
        <f t="shared" si="1"/>
        <v>45046</v>
      </c>
      <c r="H45" s="12">
        <v>321431.9</v>
      </c>
      <c r="I45" s="4" t="s">
        <v>45</v>
      </c>
      <c r="J45" s="4" t="s">
        <v>163</v>
      </c>
      <c r="K45" s="4" t="s">
        <v>50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>
      <c r="A46" s="4" t="s">
        <v>14</v>
      </c>
      <c r="B46" s="9" t="s">
        <v>164</v>
      </c>
      <c r="C46" s="4" t="s">
        <v>165</v>
      </c>
      <c r="D46" s="4" t="s">
        <v>166</v>
      </c>
      <c r="E46" s="10">
        <v>4.0</v>
      </c>
      <c r="F46" s="11">
        <v>44686.0</v>
      </c>
      <c r="G46" s="11">
        <f t="shared" si="1"/>
        <v>44690</v>
      </c>
      <c r="H46" s="12">
        <v>170000.0</v>
      </c>
      <c r="I46" s="4" t="s">
        <v>24</v>
      </c>
      <c r="J46" s="4" t="s">
        <v>167</v>
      </c>
      <c r="K46" s="4" t="s">
        <v>26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>
      <c r="A47" s="4" t="s">
        <v>14</v>
      </c>
      <c r="B47" s="9" t="s">
        <v>168</v>
      </c>
      <c r="C47" s="4" t="s">
        <v>169</v>
      </c>
      <c r="D47" s="4" t="s">
        <v>170</v>
      </c>
      <c r="E47" s="4"/>
      <c r="F47" s="11">
        <v>44685.0</v>
      </c>
      <c r="G47" s="11">
        <f t="shared" si="1"/>
        <v>44685</v>
      </c>
      <c r="H47" s="12"/>
      <c r="I47" s="4" t="s">
        <v>57</v>
      </c>
      <c r="J47" s="4" t="s">
        <v>171</v>
      </c>
      <c r="K47" s="4" t="s">
        <v>50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>
      <c r="A48" s="4" t="s">
        <v>14</v>
      </c>
      <c r="B48" s="9" t="s">
        <v>168</v>
      </c>
      <c r="C48" s="4" t="s">
        <v>169</v>
      </c>
      <c r="D48" s="4" t="s">
        <v>170</v>
      </c>
      <c r="E48" s="4"/>
      <c r="F48" s="11">
        <v>44685.0</v>
      </c>
      <c r="G48" s="11">
        <f t="shared" si="1"/>
        <v>44685</v>
      </c>
      <c r="H48" s="12"/>
      <c r="I48" s="4" t="s">
        <v>57</v>
      </c>
      <c r="J48" s="4" t="s">
        <v>171</v>
      </c>
      <c r="K48" s="4" t="s">
        <v>50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>
      <c r="A49" s="4" t="s">
        <v>14</v>
      </c>
      <c r="B49" s="9" t="s">
        <v>172</v>
      </c>
      <c r="C49" s="4" t="s">
        <v>74</v>
      </c>
      <c r="D49" s="4" t="s">
        <v>173</v>
      </c>
      <c r="E49" s="10">
        <v>360.0</v>
      </c>
      <c r="F49" s="11">
        <v>44684.0</v>
      </c>
      <c r="G49" s="11">
        <f t="shared" si="1"/>
        <v>45044</v>
      </c>
      <c r="H49" s="12">
        <v>18071.43</v>
      </c>
      <c r="I49" s="4" t="s">
        <v>45</v>
      </c>
      <c r="J49" s="4" t="s">
        <v>174</v>
      </c>
      <c r="K49" s="4" t="s">
        <v>50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>
      <c r="A50" s="4" t="s">
        <v>14</v>
      </c>
      <c r="B50" s="9" t="s">
        <v>175</v>
      </c>
      <c r="C50" s="4" t="s">
        <v>176</v>
      </c>
      <c r="D50" s="4" t="s">
        <v>177</v>
      </c>
      <c r="E50" s="10">
        <v>360.0</v>
      </c>
      <c r="F50" s="11">
        <v>44684.0</v>
      </c>
      <c r="G50" s="11">
        <f t="shared" si="1"/>
        <v>45044</v>
      </c>
      <c r="H50" s="12">
        <v>40000.0</v>
      </c>
      <c r="I50" s="4" t="s">
        <v>53</v>
      </c>
      <c r="J50" s="4" t="s">
        <v>178</v>
      </c>
      <c r="K50" s="4" t="s">
        <v>50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>
      <c r="A51" s="4" t="s">
        <v>14</v>
      </c>
      <c r="B51" s="9" t="s">
        <v>179</v>
      </c>
      <c r="C51" s="4" t="s">
        <v>180</v>
      </c>
      <c r="D51" s="4" t="s">
        <v>181</v>
      </c>
      <c r="E51" s="10">
        <v>360.0</v>
      </c>
      <c r="F51" s="11">
        <v>44681.0</v>
      </c>
      <c r="G51" s="11">
        <f t="shared" si="1"/>
        <v>45041</v>
      </c>
      <c r="H51" s="12">
        <v>2592000.0</v>
      </c>
      <c r="I51" s="4" t="s">
        <v>45</v>
      </c>
      <c r="J51" s="4" t="s">
        <v>182</v>
      </c>
      <c r="K51" s="4" t="s">
        <v>26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>
      <c r="A52" s="4" t="s">
        <v>14</v>
      </c>
      <c r="B52" s="9" t="s">
        <v>183</v>
      </c>
      <c r="C52" s="4" t="s">
        <v>184</v>
      </c>
      <c r="D52" s="4" t="s">
        <v>185</v>
      </c>
      <c r="E52" s="10">
        <v>360.0</v>
      </c>
      <c r="F52" s="11">
        <v>44678.0</v>
      </c>
      <c r="G52" s="11">
        <f t="shared" si="1"/>
        <v>45038</v>
      </c>
      <c r="H52" s="12">
        <v>32892.0</v>
      </c>
      <c r="I52" s="4" t="s">
        <v>45</v>
      </c>
      <c r="J52" s="4" t="s">
        <v>186</v>
      </c>
      <c r="K52" s="4" t="s">
        <v>50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>
      <c r="A53" s="4" t="s">
        <v>14</v>
      </c>
      <c r="B53" s="9" t="s">
        <v>187</v>
      </c>
      <c r="C53" s="4" t="s">
        <v>188</v>
      </c>
      <c r="D53" s="4" t="s">
        <v>189</v>
      </c>
      <c r="E53" s="10">
        <v>1.0</v>
      </c>
      <c r="F53" s="11">
        <v>44678.0</v>
      </c>
      <c r="G53" s="11">
        <f t="shared" si="1"/>
        <v>44679</v>
      </c>
      <c r="H53" s="12">
        <v>500000.0</v>
      </c>
      <c r="I53" s="4" t="s">
        <v>24</v>
      </c>
      <c r="J53" s="4" t="s">
        <v>190</v>
      </c>
      <c r="K53" s="4" t="s">
        <v>26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>
      <c r="A54" s="4" t="s">
        <v>14</v>
      </c>
      <c r="B54" s="9" t="s">
        <v>191</v>
      </c>
      <c r="C54" s="4" t="s">
        <v>192</v>
      </c>
      <c r="D54" s="4" t="s">
        <v>193</v>
      </c>
      <c r="E54" s="10">
        <v>360.0</v>
      </c>
      <c r="F54" s="11">
        <v>44678.0</v>
      </c>
      <c r="G54" s="11">
        <f t="shared" si="1"/>
        <v>45038</v>
      </c>
      <c r="H54" s="12">
        <v>79000.0</v>
      </c>
      <c r="I54" s="4" t="s">
        <v>45</v>
      </c>
      <c r="J54" s="4" t="s">
        <v>194</v>
      </c>
      <c r="K54" s="4" t="s">
        <v>50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>
      <c r="A55" s="4" t="s">
        <v>14</v>
      </c>
      <c r="B55" s="9" t="s">
        <v>195</v>
      </c>
      <c r="C55" s="4" t="s">
        <v>196</v>
      </c>
      <c r="D55" s="4" t="s">
        <v>197</v>
      </c>
      <c r="E55" s="10">
        <v>360.0</v>
      </c>
      <c r="F55" s="11">
        <v>44677.0</v>
      </c>
      <c r="G55" s="11">
        <f t="shared" si="1"/>
        <v>45037</v>
      </c>
      <c r="H55" s="12">
        <v>105246.72</v>
      </c>
      <c r="I55" s="4" t="s">
        <v>53</v>
      </c>
      <c r="J55" s="4" t="s">
        <v>198</v>
      </c>
      <c r="K55" s="4" t="s">
        <v>199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>
      <c r="A56" s="4" t="s">
        <v>14</v>
      </c>
      <c r="B56" s="9" t="s">
        <v>200</v>
      </c>
      <c r="C56" s="4" t="s">
        <v>201</v>
      </c>
      <c r="D56" s="4" t="s">
        <v>202</v>
      </c>
      <c r="E56" s="10">
        <v>27.0</v>
      </c>
      <c r="F56" s="11">
        <v>44672.0</v>
      </c>
      <c r="G56" s="11">
        <f t="shared" si="1"/>
        <v>44699</v>
      </c>
      <c r="H56" s="12">
        <v>400000.0</v>
      </c>
      <c r="I56" s="4" t="s">
        <v>24</v>
      </c>
      <c r="J56" s="4" t="s">
        <v>203</v>
      </c>
      <c r="K56" s="4" t="s">
        <v>26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>
      <c r="A57" s="4" t="s">
        <v>14</v>
      </c>
      <c r="B57" s="9" t="s">
        <v>204</v>
      </c>
      <c r="C57" s="4" t="s">
        <v>205</v>
      </c>
      <c r="D57" s="4" t="s">
        <v>206</v>
      </c>
      <c r="E57" s="10">
        <v>360.0</v>
      </c>
      <c r="F57" s="11">
        <v>44672.0</v>
      </c>
      <c r="G57" s="11">
        <f t="shared" si="1"/>
        <v>45032</v>
      </c>
      <c r="H57" s="12">
        <v>20000.0</v>
      </c>
      <c r="I57" s="4" t="s">
        <v>53</v>
      </c>
      <c r="J57" s="4" t="s">
        <v>207</v>
      </c>
      <c r="K57" s="4" t="s">
        <v>50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>
      <c r="A58" s="4" t="s">
        <v>14</v>
      </c>
      <c r="B58" s="9" t="s">
        <v>208</v>
      </c>
      <c r="C58" s="4" t="s">
        <v>209</v>
      </c>
      <c r="D58" s="4" t="s">
        <v>210</v>
      </c>
      <c r="E58" s="10">
        <v>360.0</v>
      </c>
      <c r="F58" s="11">
        <v>44671.0</v>
      </c>
      <c r="G58" s="11">
        <f t="shared" si="1"/>
        <v>45031</v>
      </c>
      <c r="H58" s="12">
        <v>1020226.78</v>
      </c>
      <c r="I58" s="4" t="s">
        <v>45</v>
      </c>
      <c r="J58" s="4" t="s">
        <v>211</v>
      </c>
      <c r="K58" s="4" t="s">
        <v>50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>
      <c r="A59" s="4" t="s">
        <v>14</v>
      </c>
      <c r="B59" s="9" t="s">
        <v>212</v>
      </c>
      <c r="C59" s="4" t="s">
        <v>213</v>
      </c>
      <c r="D59" s="4" t="s">
        <v>214</v>
      </c>
      <c r="E59" s="10">
        <v>360.0</v>
      </c>
      <c r="F59" s="11">
        <v>44671.0</v>
      </c>
      <c r="G59" s="11">
        <f t="shared" si="1"/>
        <v>45031</v>
      </c>
      <c r="H59" s="12">
        <v>95708.33</v>
      </c>
      <c r="I59" s="4" t="s">
        <v>45</v>
      </c>
      <c r="J59" s="4" t="s">
        <v>215</v>
      </c>
      <c r="K59" s="4" t="s">
        <v>50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>
      <c r="A60" s="4" t="s">
        <v>14</v>
      </c>
      <c r="B60" s="9" t="s">
        <v>216</v>
      </c>
      <c r="C60" s="4" t="s">
        <v>217</v>
      </c>
      <c r="D60" s="4" t="s">
        <v>218</v>
      </c>
      <c r="E60" s="10">
        <v>360.0</v>
      </c>
      <c r="F60" s="11">
        <v>44666.0</v>
      </c>
      <c r="G60" s="11">
        <f t="shared" si="1"/>
        <v>45026</v>
      </c>
      <c r="H60" s="12">
        <v>177960.0</v>
      </c>
      <c r="I60" s="4" t="s">
        <v>219</v>
      </c>
      <c r="J60" s="4" t="s">
        <v>220</v>
      </c>
      <c r="K60" s="4" t="s">
        <v>50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>
      <c r="A61" s="4" t="s">
        <v>14</v>
      </c>
      <c r="B61" s="9" t="s">
        <v>221</v>
      </c>
      <c r="C61" s="4" t="s">
        <v>222</v>
      </c>
      <c r="D61" s="4" t="s">
        <v>223</v>
      </c>
      <c r="E61" s="10">
        <v>146.0</v>
      </c>
      <c r="F61" s="11">
        <v>44665.0</v>
      </c>
      <c r="G61" s="11">
        <f t="shared" si="1"/>
        <v>44811</v>
      </c>
      <c r="H61" s="12">
        <v>400000.0</v>
      </c>
      <c r="I61" s="4" t="s">
        <v>18</v>
      </c>
      <c r="J61" s="4" t="s">
        <v>224</v>
      </c>
      <c r="K61" s="4" t="s">
        <v>20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>
      <c r="A62" s="4" t="s">
        <v>14</v>
      </c>
      <c r="B62" s="9" t="s">
        <v>225</v>
      </c>
      <c r="C62" s="4" t="s">
        <v>226</v>
      </c>
      <c r="D62" s="4" t="s">
        <v>227</v>
      </c>
      <c r="E62" s="10">
        <v>600.0</v>
      </c>
      <c r="F62" s="11">
        <v>44663.0</v>
      </c>
      <c r="G62" s="11">
        <f t="shared" si="1"/>
        <v>45263</v>
      </c>
      <c r="H62" s="12">
        <v>42511.2</v>
      </c>
      <c r="I62" s="4" t="s">
        <v>45</v>
      </c>
      <c r="J62" s="4" t="s">
        <v>228</v>
      </c>
      <c r="K62" s="4" t="s">
        <v>50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>
      <c r="A63" s="4" t="s">
        <v>14</v>
      </c>
      <c r="B63" s="9" t="s">
        <v>229</v>
      </c>
      <c r="C63" s="4" t="s">
        <v>230</v>
      </c>
      <c r="D63" s="4" t="s">
        <v>231</v>
      </c>
      <c r="E63" s="10">
        <v>360.0</v>
      </c>
      <c r="F63" s="11">
        <v>44663.0</v>
      </c>
      <c r="G63" s="11">
        <f t="shared" si="1"/>
        <v>45023</v>
      </c>
      <c r="H63" s="12">
        <v>63405.84</v>
      </c>
      <c r="I63" s="4" t="s">
        <v>45</v>
      </c>
      <c r="J63" s="4" t="s">
        <v>232</v>
      </c>
      <c r="K63" s="4" t="s">
        <v>50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>
      <c r="A64" s="4" t="s">
        <v>14</v>
      </c>
      <c r="B64" s="9" t="s">
        <v>233</v>
      </c>
      <c r="C64" s="4" t="s">
        <v>234</v>
      </c>
      <c r="D64" s="4" t="s">
        <v>235</v>
      </c>
      <c r="E64" s="10">
        <v>360.0</v>
      </c>
      <c r="F64" s="11">
        <v>44659.0</v>
      </c>
      <c r="G64" s="11">
        <f t="shared" si="1"/>
        <v>45019</v>
      </c>
      <c r="H64" s="12">
        <v>1657024.22</v>
      </c>
      <c r="I64" s="4" t="s">
        <v>45</v>
      </c>
      <c r="J64" s="4" t="s">
        <v>236</v>
      </c>
      <c r="K64" s="4" t="s">
        <v>50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>
      <c r="A65" s="4" t="s">
        <v>14</v>
      </c>
      <c r="B65" s="9" t="s">
        <v>237</v>
      </c>
      <c r="C65" s="4"/>
      <c r="D65" s="4" t="s">
        <v>238</v>
      </c>
      <c r="E65" s="10">
        <v>600.0</v>
      </c>
      <c r="F65" s="11">
        <v>44652.0</v>
      </c>
      <c r="G65" s="11">
        <f t="shared" si="1"/>
        <v>45252</v>
      </c>
      <c r="H65" s="12">
        <v>362734.8</v>
      </c>
      <c r="I65" s="4" t="s">
        <v>45</v>
      </c>
      <c r="J65" s="4" t="s">
        <v>239</v>
      </c>
      <c r="K65" s="4" t="s">
        <v>50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>
      <c r="A66" s="4" t="s">
        <v>14</v>
      </c>
      <c r="B66" s="9" t="s">
        <v>240</v>
      </c>
      <c r="C66" s="4" t="s">
        <v>241</v>
      </c>
      <c r="D66" s="4" t="s">
        <v>242</v>
      </c>
      <c r="E66" s="10">
        <v>76.0</v>
      </c>
      <c r="F66" s="11">
        <v>44645.0</v>
      </c>
      <c r="G66" s="11">
        <f t="shared" si="1"/>
        <v>44721</v>
      </c>
      <c r="H66" s="12">
        <v>599600.0</v>
      </c>
      <c r="I66" s="4" t="s">
        <v>24</v>
      </c>
      <c r="J66" s="4" t="s">
        <v>243</v>
      </c>
      <c r="K66" s="4" t="s">
        <v>26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>
      <c r="A67" s="4" t="s">
        <v>14</v>
      </c>
      <c r="B67" s="9" t="s">
        <v>244</v>
      </c>
      <c r="C67" s="4" t="s">
        <v>141</v>
      </c>
      <c r="D67" s="4" t="s">
        <v>245</v>
      </c>
      <c r="E67" s="10">
        <v>360.0</v>
      </c>
      <c r="F67" s="11">
        <v>44644.0</v>
      </c>
      <c r="G67" s="11">
        <f t="shared" si="1"/>
        <v>45004</v>
      </c>
      <c r="H67" s="12">
        <v>1765899.84</v>
      </c>
      <c r="I67" s="4" t="s">
        <v>45</v>
      </c>
      <c r="J67" s="4" t="s">
        <v>246</v>
      </c>
      <c r="K67" s="4" t="s">
        <v>26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>
      <c r="A68" s="4" t="s">
        <v>14</v>
      </c>
      <c r="B68" s="9" t="s">
        <v>247</v>
      </c>
      <c r="C68" s="4" t="s">
        <v>248</v>
      </c>
      <c r="D68" s="4" t="s">
        <v>249</v>
      </c>
      <c r="E68" s="10">
        <v>12.0</v>
      </c>
      <c r="F68" s="11">
        <v>44643.0</v>
      </c>
      <c r="G68" s="11">
        <f t="shared" si="1"/>
        <v>44655</v>
      </c>
      <c r="H68" s="12">
        <v>568800.0</v>
      </c>
      <c r="I68" s="4" t="s">
        <v>45</v>
      </c>
      <c r="J68" s="4" t="s">
        <v>250</v>
      </c>
      <c r="K68" s="4" t="s">
        <v>50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>
      <c r="A69" s="4" t="s">
        <v>14</v>
      </c>
      <c r="B69" s="9" t="s">
        <v>251</v>
      </c>
      <c r="C69" s="4" t="s">
        <v>252</v>
      </c>
      <c r="D69" s="4" t="s">
        <v>235</v>
      </c>
      <c r="E69" s="10">
        <v>360.0</v>
      </c>
      <c r="F69" s="11">
        <v>44643.0</v>
      </c>
      <c r="G69" s="11">
        <f t="shared" si="1"/>
        <v>45003</v>
      </c>
      <c r="H69" s="12">
        <v>261430.67</v>
      </c>
      <c r="I69" s="4" t="s">
        <v>45</v>
      </c>
      <c r="J69" s="4" t="s">
        <v>236</v>
      </c>
      <c r="K69" s="4" t="s">
        <v>50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>
      <c r="A70" s="4" t="s">
        <v>14</v>
      </c>
      <c r="B70" s="9" t="s">
        <v>253</v>
      </c>
      <c r="C70" s="4" t="s">
        <v>254</v>
      </c>
      <c r="D70" s="4" t="s">
        <v>255</v>
      </c>
      <c r="E70" s="10">
        <v>180.0</v>
      </c>
      <c r="F70" s="11">
        <v>44642.0</v>
      </c>
      <c r="G70" s="11">
        <f t="shared" si="1"/>
        <v>44822</v>
      </c>
      <c r="H70" s="12">
        <v>200000.0</v>
      </c>
      <c r="I70" s="4" t="s">
        <v>24</v>
      </c>
      <c r="J70" s="4" t="s">
        <v>256</v>
      </c>
      <c r="K70" s="4" t="s">
        <v>26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>
      <c r="A71" s="4" t="s">
        <v>14</v>
      </c>
      <c r="B71" s="9" t="s">
        <v>140</v>
      </c>
      <c r="C71" s="4" t="s">
        <v>141</v>
      </c>
      <c r="D71" s="4" t="s">
        <v>142</v>
      </c>
      <c r="E71" s="10">
        <v>90.0</v>
      </c>
      <c r="F71" s="11">
        <v>44642.0</v>
      </c>
      <c r="G71" s="11">
        <f t="shared" si="1"/>
        <v>44732</v>
      </c>
      <c r="H71" s="12">
        <v>268225.56</v>
      </c>
      <c r="I71" s="4" t="s">
        <v>45</v>
      </c>
      <c r="J71" s="4" t="s">
        <v>143</v>
      </c>
      <c r="K71" s="4" t="s">
        <v>50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>
      <c r="A72" s="4" t="s">
        <v>14</v>
      </c>
      <c r="B72" s="9" t="s">
        <v>257</v>
      </c>
      <c r="C72" s="4" t="s">
        <v>258</v>
      </c>
      <c r="D72" s="4" t="s">
        <v>259</v>
      </c>
      <c r="E72" s="10">
        <v>240.0</v>
      </c>
      <c r="F72" s="11">
        <v>44635.0</v>
      </c>
      <c r="G72" s="11">
        <f t="shared" si="1"/>
        <v>44875</v>
      </c>
      <c r="H72" s="12">
        <v>100000.0</v>
      </c>
      <c r="I72" s="4" t="s">
        <v>260</v>
      </c>
      <c r="J72" s="4" t="s">
        <v>261</v>
      </c>
      <c r="K72" s="4" t="s">
        <v>20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>
      <c r="A73" s="4" t="s">
        <v>14</v>
      </c>
      <c r="B73" s="9" t="s">
        <v>262</v>
      </c>
      <c r="C73" s="4" t="s">
        <v>263</v>
      </c>
      <c r="D73" s="4" t="s">
        <v>80</v>
      </c>
      <c r="E73" s="10">
        <v>120.0</v>
      </c>
      <c r="F73" s="11">
        <v>44631.0</v>
      </c>
      <c r="G73" s="11">
        <f t="shared" si="1"/>
        <v>44751</v>
      </c>
      <c r="H73" s="12">
        <v>34594.0</v>
      </c>
      <c r="I73" s="4" t="s">
        <v>45</v>
      </c>
      <c r="J73" s="4" t="s">
        <v>81</v>
      </c>
      <c r="K73" s="4" t="s">
        <v>50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>
      <c r="A74" s="4" t="s">
        <v>14</v>
      </c>
      <c r="B74" s="9" t="s">
        <v>264</v>
      </c>
      <c r="C74" s="4" t="s">
        <v>265</v>
      </c>
      <c r="D74" s="4" t="s">
        <v>266</v>
      </c>
      <c r="E74" s="10">
        <v>360.0</v>
      </c>
      <c r="F74" s="11">
        <v>44630.0</v>
      </c>
      <c r="G74" s="11">
        <f t="shared" si="1"/>
        <v>44990</v>
      </c>
      <c r="H74" s="12">
        <v>456506.07</v>
      </c>
      <c r="I74" s="4" t="s">
        <v>45</v>
      </c>
      <c r="J74" s="4" t="s">
        <v>267</v>
      </c>
      <c r="K74" s="4" t="s">
        <v>50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>
      <c r="A75" s="4" t="s">
        <v>14</v>
      </c>
      <c r="B75" s="9" t="s">
        <v>268</v>
      </c>
      <c r="C75" s="4" t="s">
        <v>269</v>
      </c>
      <c r="D75" s="4" t="s">
        <v>270</v>
      </c>
      <c r="E75" s="10">
        <v>105.0</v>
      </c>
      <c r="F75" s="11">
        <v>44629.0</v>
      </c>
      <c r="G75" s="11">
        <f t="shared" si="1"/>
        <v>44734</v>
      </c>
      <c r="H75" s="12">
        <v>160000.0</v>
      </c>
      <c r="I75" s="4" t="s">
        <v>24</v>
      </c>
      <c r="J75" s="4" t="s">
        <v>271</v>
      </c>
      <c r="K75" s="4" t="s">
        <v>26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>
      <c r="A76" s="4" t="s">
        <v>14</v>
      </c>
      <c r="B76" s="9" t="s">
        <v>272</v>
      </c>
      <c r="C76" s="4" t="s">
        <v>273</v>
      </c>
      <c r="D76" s="4" t="s">
        <v>274</v>
      </c>
      <c r="E76" s="4"/>
      <c r="F76" s="11">
        <v>44629.0</v>
      </c>
      <c r="G76" s="11">
        <f t="shared" si="1"/>
        <v>44629</v>
      </c>
      <c r="H76" s="12"/>
      <c r="I76" s="4" t="s">
        <v>45</v>
      </c>
      <c r="J76" s="4" t="s">
        <v>275</v>
      </c>
      <c r="K76" s="4" t="s">
        <v>50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>
      <c r="A77" s="4" t="s">
        <v>14</v>
      </c>
      <c r="B77" s="9" t="s">
        <v>276</v>
      </c>
      <c r="C77" s="4" t="s">
        <v>277</v>
      </c>
      <c r="D77" s="4" t="s">
        <v>278</v>
      </c>
      <c r="E77" s="10">
        <v>180.0</v>
      </c>
      <c r="F77" s="11">
        <v>44625.0</v>
      </c>
      <c r="G77" s="11">
        <f t="shared" si="1"/>
        <v>44805</v>
      </c>
      <c r="H77" s="12">
        <v>30000.0</v>
      </c>
      <c r="I77" s="4" t="s">
        <v>260</v>
      </c>
      <c r="J77" s="4" t="s">
        <v>279</v>
      </c>
      <c r="K77" s="4" t="s">
        <v>20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>
      <c r="A78" s="4" t="s">
        <v>14</v>
      </c>
      <c r="B78" s="9" t="s">
        <v>280</v>
      </c>
      <c r="C78" s="4" t="s">
        <v>281</v>
      </c>
      <c r="D78" s="4" t="s">
        <v>278</v>
      </c>
      <c r="E78" s="10">
        <v>180.0</v>
      </c>
      <c r="F78" s="11">
        <v>44625.0</v>
      </c>
      <c r="G78" s="11">
        <f t="shared" si="1"/>
        <v>44805</v>
      </c>
      <c r="H78" s="12">
        <v>30000.0</v>
      </c>
      <c r="I78" s="4" t="s">
        <v>260</v>
      </c>
      <c r="J78" s="4" t="s">
        <v>279</v>
      </c>
      <c r="K78" s="4" t="s">
        <v>20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>
      <c r="A79" s="4" t="s">
        <v>14</v>
      </c>
      <c r="B79" s="9" t="s">
        <v>282</v>
      </c>
      <c r="C79" s="4" t="s">
        <v>283</v>
      </c>
      <c r="D79" s="4" t="s">
        <v>278</v>
      </c>
      <c r="E79" s="10">
        <v>180.0</v>
      </c>
      <c r="F79" s="11">
        <v>44625.0</v>
      </c>
      <c r="G79" s="11">
        <f t="shared" si="1"/>
        <v>44805</v>
      </c>
      <c r="H79" s="12">
        <v>30000.0</v>
      </c>
      <c r="I79" s="4" t="s">
        <v>260</v>
      </c>
      <c r="J79" s="4" t="s">
        <v>279</v>
      </c>
      <c r="K79" s="4" t="s">
        <v>20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>
      <c r="A80" s="4" t="s">
        <v>14</v>
      </c>
      <c r="B80" s="9" t="s">
        <v>284</v>
      </c>
      <c r="C80" s="4" t="s">
        <v>285</v>
      </c>
      <c r="D80" s="4" t="s">
        <v>278</v>
      </c>
      <c r="E80" s="10">
        <v>180.0</v>
      </c>
      <c r="F80" s="11">
        <v>44625.0</v>
      </c>
      <c r="G80" s="11">
        <f t="shared" si="1"/>
        <v>44805</v>
      </c>
      <c r="H80" s="12">
        <v>30000.0</v>
      </c>
      <c r="I80" s="4" t="s">
        <v>260</v>
      </c>
      <c r="J80" s="4" t="s">
        <v>279</v>
      </c>
      <c r="K80" s="4" t="s">
        <v>20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>
      <c r="A81" s="4" t="s">
        <v>14</v>
      </c>
      <c r="B81" s="9" t="s">
        <v>286</v>
      </c>
      <c r="C81" s="4" t="s">
        <v>287</v>
      </c>
      <c r="D81" s="4" t="s">
        <v>278</v>
      </c>
      <c r="E81" s="10">
        <v>180.0</v>
      </c>
      <c r="F81" s="11">
        <v>44625.0</v>
      </c>
      <c r="G81" s="11">
        <f t="shared" si="1"/>
        <v>44805</v>
      </c>
      <c r="H81" s="12">
        <v>30000.0</v>
      </c>
      <c r="I81" s="4" t="s">
        <v>260</v>
      </c>
      <c r="J81" s="4" t="s">
        <v>279</v>
      </c>
      <c r="K81" s="4" t="s">
        <v>20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>
      <c r="A82" s="4" t="s">
        <v>14</v>
      </c>
      <c r="B82" s="9" t="s">
        <v>288</v>
      </c>
      <c r="C82" s="4" t="s">
        <v>289</v>
      </c>
      <c r="D82" s="4" t="s">
        <v>278</v>
      </c>
      <c r="E82" s="10">
        <v>180.0</v>
      </c>
      <c r="F82" s="11">
        <v>44625.0</v>
      </c>
      <c r="G82" s="11">
        <f t="shared" si="1"/>
        <v>44805</v>
      </c>
      <c r="H82" s="12">
        <v>30000.0</v>
      </c>
      <c r="I82" s="4" t="s">
        <v>260</v>
      </c>
      <c r="J82" s="4" t="s">
        <v>279</v>
      </c>
      <c r="K82" s="4" t="s">
        <v>20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>
      <c r="A83" s="4" t="s">
        <v>14</v>
      </c>
      <c r="B83" s="9" t="s">
        <v>290</v>
      </c>
      <c r="C83" s="4" t="s">
        <v>291</v>
      </c>
      <c r="D83" s="4" t="s">
        <v>278</v>
      </c>
      <c r="E83" s="10">
        <v>180.0</v>
      </c>
      <c r="F83" s="11">
        <v>44625.0</v>
      </c>
      <c r="G83" s="11">
        <f t="shared" si="1"/>
        <v>44805</v>
      </c>
      <c r="H83" s="12">
        <v>30000.0</v>
      </c>
      <c r="I83" s="4" t="s">
        <v>260</v>
      </c>
      <c r="J83" s="4" t="s">
        <v>279</v>
      </c>
      <c r="K83" s="4" t="s">
        <v>20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>
      <c r="A84" s="4" t="s">
        <v>14</v>
      </c>
      <c r="B84" s="9" t="s">
        <v>292</v>
      </c>
      <c r="C84" s="4" t="s">
        <v>293</v>
      </c>
      <c r="D84" s="4" t="s">
        <v>278</v>
      </c>
      <c r="E84" s="10">
        <v>180.0</v>
      </c>
      <c r="F84" s="11">
        <v>44625.0</v>
      </c>
      <c r="G84" s="11">
        <f t="shared" si="1"/>
        <v>44805</v>
      </c>
      <c r="H84" s="12">
        <v>30000.0</v>
      </c>
      <c r="I84" s="4" t="s">
        <v>260</v>
      </c>
      <c r="J84" s="4" t="s">
        <v>279</v>
      </c>
      <c r="K84" s="4" t="s">
        <v>20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>
      <c r="A85" s="4" t="s">
        <v>14</v>
      </c>
      <c r="B85" s="9" t="s">
        <v>294</v>
      </c>
      <c r="C85" s="4" t="s">
        <v>295</v>
      </c>
      <c r="D85" s="4" t="s">
        <v>278</v>
      </c>
      <c r="E85" s="10">
        <v>189.0</v>
      </c>
      <c r="F85" s="11">
        <v>44625.0</v>
      </c>
      <c r="G85" s="11">
        <f t="shared" si="1"/>
        <v>44814</v>
      </c>
      <c r="H85" s="12">
        <v>30000.0</v>
      </c>
      <c r="I85" s="4" t="s">
        <v>260</v>
      </c>
      <c r="J85" s="4" t="s">
        <v>279</v>
      </c>
      <c r="K85" s="4" t="s">
        <v>20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>
      <c r="A86" s="4" t="s">
        <v>14</v>
      </c>
      <c r="B86" s="9" t="s">
        <v>296</v>
      </c>
      <c r="C86" s="4" t="s">
        <v>297</v>
      </c>
      <c r="D86" s="4" t="s">
        <v>298</v>
      </c>
      <c r="E86" s="10">
        <v>90.0</v>
      </c>
      <c r="F86" s="11">
        <v>44625.0</v>
      </c>
      <c r="G86" s="11">
        <f t="shared" si="1"/>
        <v>44715</v>
      </c>
      <c r="H86" s="12">
        <v>111660.3</v>
      </c>
      <c r="I86" s="4" t="s">
        <v>45</v>
      </c>
      <c r="J86" s="4" t="s">
        <v>299</v>
      </c>
      <c r="K86" s="4" t="s">
        <v>50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>
      <c r="A87" s="4" t="s">
        <v>14</v>
      </c>
      <c r="B87" s="9" t="s">
        <v>300</v>
      </c>
      <c r="C87" s="4" t="s">
        <v>301</v>
      </c>
      <c r="D87" s="4" t="s">
        <v>302</v>
      </c>
      <c r="E87" s="10">
        <v>120.0</v>
      </c>
      <c r="F87" s="11">
        <v>44625.0</v>
      </c>
      <c r="G87" s="11">
        <f t="shared" si="1"/>
        <v>44745</v>
      </c>
      <c r="H87" s="12">
        <v>3520.0</v>
      </c>
      <c r="I87" s="4" t="s">
        <v>45</v>
      </c>
      <c r="J87" s="4" t="s">
        <v>303</v>
      </c>
      <c r="K87" s="4" t="s">
        <v>50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>
      <c r="A88" s="4" t="s">
        <v>14</v>
      </c>
      <c r="B88" s="9" t="s">
        <v>304</v>
      </c>
      <c r="C88" s="4" t="s">
        <v>305</v>
      </c>
      <c r="D88" s="4" t="s">
        <v>306</v>
      </c>
      <c r="E88" s="10">
        <v>360.0</v>
      </c>
      <c r="F88" s="11">
        <v>44625.0</v>
      </c>
      <c r="G88" s="11">
        <f t="shared" si="1"/>
        <v>44985</v>
      </c>
      <c r="H88" s="12">
        <v>1049232.01</v>
      </c>
      <c r="I88" s="4" t="s">
        <v>45</v>
      </c>
      <c r="J88" s="4" t="s">
        <v>307</v>
      </c>
      <c r="K88" s="4" t="s">
        <v>50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>
      <c r="A89" s="4" t="s">
        <v>14</v>
      </c>
      <c r="B89" s="9" t="s">
        <v>308</v>
      </c>
      <c r="C89" s="4" t="s">
        <v>309</v>
      </c>
      <c r="D89" s="4" t="s">
        <v>278</v>
      </c>
      <c r="E89" s="10">
        <v>180.0</v>
      </c>
      <c r="F89" s="11">
        <v>44624.0</v>
      </c>
      <c r="G89" s="11">
        <f t="shared" si="1"/>
        <v>44804</v>
      </c>
      <c r="H89" s="12">
        <v>30000.0</v>
      </c>
      <c r="I89" s="4" t="s">
        <v>260</v>
      </c>
      <c r="J89" s="4" t="s">
        <v>279</v>
      </c>
      <c r="K89" s="4" t="s">
        <v>20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>
      <c r="A90" s="4" t="s">
        <v>14</v>
      </c>
      <c r="B90" s="9" t="s">
        <v>310</v>
      </c>
      <c r="C90" s="4" t="s">
        <v>311</v>
      </c>
      <c r="D90" s="4" t="s">
        <v>278</v>
      </c>
      <c r="E90" s="10">
        <v>180.0</v>
      </c>
      <c r="F90" s="11">
        <v>44624.0</v>
      </c>
      <c r="G90" s="11">
        <f t="shared" si="1"/>
        <v>44804</v>
      </c>
      <c r="H90" s="12">
        <v>30000.0</v>
      </c>
      <c r="I90" s="4" t="s">
        <v>260</v>
      </c>
      <c r="J90" s="4" t="s">
        <v>279</v>
      </c>
      <c r="K90" s="4" t="s">
        <v>20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>
      <c r="A91" s="4" t="s">
        <v>14</v>
      </c>
      <c r="B91" s="9" t="s">
        <v>312</v>
      </c>
      <c r="C91" s="4" t="s">
        <v>313</v>
      </c>
      <c r="D91" s="4" t="s">
        <v>278</v>
      </c>
      <c r="E91" s="10">
        <v>180.0</v>
      </c>
      <c r="F91" s="11">
        <v>44624.0</v>
      </c>
      <c r="G91" s="11">
        <f t="shared" si="1"/>
        <v>44804</v>
      </c>
      <c r="H91" s="12">
        <v>30000.0</v>
      </c>
      <c r="I91" s="4" t="s">
        <v>260</v>
      </c>
      <c r="J91" s="4" t="s">
        <v>279</v>
      </c>
      <c r="K91" s="4" t="s">
        <v>20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>
      <c r="A92" s="4" t="s">
        <v>14</v>
      </c>
      <c r="B92" s="9" t="s">
        <v>314</v>
      </c>
      <c r="C92" s="4" t="s">
        <v>315</v>
      </c>
      <c r="D92" s="4" t="s">
        <v>278</v>
      </c>
      <c r="E92" s="10">
        <v>180.0</v>
      </c>
      <c r="F92" s="11">
        <v>44624.0</v>
      </c>
      <c r="G92" s="11">
        <f t="shared" si="1"/>
        <v>44804</v>
      </c>
      <c r="H92" s="12">
        <v>30000.0</v>
      </c>
      <c r="I92" s="4" t="s">
        <v>260</v>
      </c>
      <c r="J92" s="4" t="s">
        <v>279</v>
      </c>
      <c r="K92" s="4" t="s">
        <v>20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>
      <c r="A93" s="4" t="s">
        <v>14</v>
      </c>
      <c r="B93" s="9" t="s">
        <v>316</v>
      </c>
      <c r="C93" s="4" t="s">
        <v>317</v>
      </c>
      <c r="D93" s="4" t="s">
        <v>278</v>
      </c>
      <c r="E93" s="10">
        <v>180.0</v>
      </c>
      <c r="F93" s="11">
        <v>44624.0</v>
      </c>
      <c r="G93" s="11">
        <f t="shared" si="1"/>
        <v>44804</v>
      </c>
      <c r="H93" s="12">
        <v>30000.0</v>
      </c>
      <c r="I93" s="4" t="s">
        <v>260</v>
      </c>
      <c r="J93" s="4" t="s">
        <v>279</v>
      </c>
      <c r="K93" s="4" t="s">
        <v>20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>
      <c r="A94" s="4" t="s">
        <v>14</v>
      </c>
      <c r="B94" s="9" t="s">
        <v>318</v>
      </c>
      <c r="C94" s="4" t="s">
        <v>319</v>
      </c>
      <c r="D94" s="4" t="s">
        <v>259</v>
      </c>
      <c r="E94" s="10">
        <v>210.0</v>
      </c>
      <c r="F94" s="11">
        <v>44618.0</v>
      </c>
      <c r="G94" s="11">
        <f t="shared" si="1"/>
        <v>44828</v>
      </c>
      <c r="H94" s="12">
        <v>100000.0</v>
      </c>
      <c r="I94" s="4" t="s">
        <v>260</v>
      </c>
      <c r="J94" s="4" t="s">
        <v>261</v>
      </c>
      <c r="K94" s="4" t="s">
        <v>20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>
      <c r="A95" s="4" t="s">
        <v>14</v>
      </c>
      <c r="B95" s="9" t="s">
        <v>320</v>
      </c>
      <c r="C95" s="4" t="s">
        <v>321</v>
      </c>
      <c r="D95" s="4" t="s">
        <v>278</v>
      </c>
      <c r="E95" s="10">
        <v>180.0</v>
      </c>
      <c r="F95" s="11">
        <v>44618.0</v>
      </c>
      <c r="G95" s="11">
        <f t="shared" si="1"/>
        <v>44798</v>
      </c>
      <c r="H95" s="12">
        <v>30000.0</v>
      </c>
      <c r="I95" s="4" t="s">
        <v>260</v>
      </c>
      <c r="J95" s="4" t="s">
        <v>279</v>
      </c>
      <c r="K95" s="4" t="s">
        <v>20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>
      <c r="A96" s="4" t="s">
        <v>14</v>
      </c>
      <c r="B96" s="9" t="s">
        <v>322</v>
      </c>
      <c r="C96" s="4" t="s">
        <v>323</v>
      </c>
      <c r="D96" s="4" t="s">
        <v>278</v>
      </c>
      <c r="E96" s="10">
        <v>180.0</v>
      </c>
      <c r="F96" s="11">
        <v>44618.0</v>
      </c>
      <c r="G96" s="11">
        <f t="shared" si="1"/>
        <v>44798</v>
      </c>
      <c r="H96" s="12">
        <v>30000.0</v>
      </c>
      <c r="I96" s="4" t="s">
        <v>260</v>
      </c>
      <c r="J96" s="4" t="s">
        <v>279</v>
      </c>
      <c r="K96" s="4" t="s">
        <v>20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>
      <c r="A97" s="4" t="s">
        <v>14</v>
      </c>
      <c r="B97" s="9" t="s">
        <v>324</v>
      </c>
      <c r="C97" s="4" t="s">
        <v>325</v>
      </c>
      <c r="D97" s="4" t="s">
        <v>278</v>
      </c>
      <c r="E97" s="10">
        <v>180.0</v>
      </c>
      <c r="F97" s="11">
        <v>44618.0</v>
      </c>
      <c r="G97" s="11">
        <f t="shared" si="1"/>
        <v>44798</v>
      </c>
      <c r="H97" s="12">
        <v>30000.0</v>
      </c>
      <c r="I97" s="4" t="s">
        <v>260</v>
      </c>
      <c r="J97" s="4" t="s">
        <v>279</v>
      </c>
      <c r="K97" s="4" t="s">
        <v>20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>
      <c r="A98" s="4" t="s">
        <v>14</v>
      </c>
      <c r="B98" s="9" t="s">
        <v>326</v>
      </c>
      <c r="C98" s="4" t="s">
        <v>327</v>
      </c>
      <c r="D98" s="4" t="s">
        <v>278</v>
      </c>
      <c r="E98" s="10">
        <v>180.0</v>
      </c>
      <c r="F98" s="11">
        <v>44618.0</v>
      </c>
      <c r="G98" s="11">
        <f t="shared" si="1"/>
        <v>44798</v>
      </c>
      <c r="H98" s="12">
        <v>30000.0</v>
      </c>
      <c r="I98" s="4" t="s">
        <v>260</v>
      </c>
      <c r="J98" s="4" t="s">
        <v>279</v>
      </c>
      <c r="K98" s="4" t="s">
        <v>20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>
      <c r="A99" s="4" t="s">
        <v>14</v>
      </c>
      <c r="B99" s="9" t="s">
        <v>328</v>
      </c>
      <c r="C99" s="4" t="s">
        <v>329</v>
      </c>
      <c r="D99" s="4" t="s">
        <v>278</v>
      </c>
      <c r="E99" s="10">
        <v>180.0</v>
      </c>
      <c r="F99" s="11">
        <v>44618.0</v>
      </c>
      <c r="G99" s="11">
        <f t="shared" si="1"/>
        <v>44798</v>
      </c>
      <c r="H99" s="12">
        <v>30000.0</v>
      </c>
      <c r="I99" s="4" t="s">
        <v>260</v>
      </c>
      <c r="J99" s="4" t="s">
        <v>279</v>
      </c>
      <c r="K99" s="4" t="s">
        <v>20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>
      <c r="A100" s="4" t="s">
        <v>14</v>
      </c>
      <c r="B100" s="9" t="s">
        <v>330</v>
      </c>
      <c r="C100" s="4" t="s">
        <v>331</v>
      </c>
      <c r="D100" s="4" t="s">
        <v>278</v>
      </c>
      <c r="E100" s="10">
        <v>180.0</v>
      </c>
      <c r="F100" s="11">
        <v>44618.0</v>
      </c>
      <c r="G100" s="11">
        <f t="shared" si="1"/>
        <v>44798</v>
      </c>
      <c r="H100" s="12">
        <v>30000.0</v>
      </c>
      <c r="I100" s="4" t="s">
        <v>260</v>
      </c>
      <c r="J100" s="4" t="s">
        <v>279</v>
      </c>
      <c r="K100" s="4" t="s">
        <v>20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>
      <c r="A101" s="4" t="s">
        <v>14</v>
      </c>
      <c r="B101" s="9" t="s">
        <v>332</v>
      </c>
      <c r="C101" s="4" t="s">
        <v>333</v>
      </c>
      <c r="D101" s="4" t="s">
        <v>278</v>
      </c>
      <c r="E101" s="10">
        <v>180.0</v>
      </c>
      <c r="F101" s="11">
        <v>44618.0</v>
      </c>
      <c r="G101" s="11">
        <f t="shared" si="1"/>
        <v>44798</v>
      </c>
      <c r="H101" s="12">
        <v>30000.0</v>
      </c>
      <c r="I101" s="4" t="s">
        <v>260</v>
      </c>
      <c r="J101" s="4" t="s">
        <v>279</v>
      </c>
      <c r="K101" s="4" t="s">
        <v>20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>
      <c r="A102" s="4" t="s">
        <v>14</v>
      </c>
      <c r="B102" s="9" t="s">
        <v>334</v>
      </c>
      <c r="C102" s="4" t="s">
        <v>335</v>
      </c>
      <c r="D102" s="4" t="s">
        <v>278</v>
      </c>
      <c r="E102" s="10">
        <v>180.0</v>
      </c>
      <c r="F102" s="11">
        <v>44618.0</v>
      </c>
      <c r="G102" s="11">
        <f t="shared" si="1"/>
        <v>44798</v>
      </c>
      <c r="H102" s="12">
        <v>30000.0</v>
      </c>
      <c r="I102" s="4" t="s">
        <v>260</v>
      </c>
      <c r="J102" s="4" t="s">
        <v>279</v>
      </c>
      <c r="K102" s="4" t="s">
        <v>20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>
      <c r="A103" s="4" t="s">
        <v>14</v>
      </c>
      <c r="B103" s="9" t="s">
        <v>336</v>
      </c>
      <c r="C103" s="4" t="s">
        <v>337</v>
      </c>
      <c r="D103" s="4" t="s">
        <v>278</v>
      </c>
      <c r="E103" s="10">
        <v>180.0</v>
      </c>
      <c r="F103" s="11">
        <v>44618.0</v>
      </c>
      <c r="G103" s="11">
        <f t="shared" si="1"/>
        <v>44798</v>
      </c>
      <c r="H103" s="12">
        <v>30000.0</v>
      </c>
      <c r="I103" s="4" t="s">
        <v>260</v>
      </c>
      <c r="J103" s="4" t="s">
        <v>279</v>
      </c>
      <c r="K103" s="4" t="s">
        <v>20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>
      <c r="A104" s="4" t="s">
        <v>14</v>
      </c>
      <c r="B104" s="9" t="s">
        <v>338</v>
      </c>
      <c r="C104" s="4" t="s">
        <v>339</v>
      </c>
      <c r="D104" s="4" t="s">
        <v>278</v>
      </c>
      <c r="E104" s="10">
        <v>180.0</v>
      </c>
      <c r="F104" s="11">
        <v>44618.0</v>
      </c>
      <c r="G104" s="11">
        <f t="shared" si="1"/>
        <v>44798</v>
      </c>
      <c r="H104" s="12">
        <v>30000.0</v>
      </c>
      <c r="I104" s="4" t="s">
        <v>260</v>
      </c>
      <c r="J104" s="4" t="s">
        <v>279</v>
      </c>
      <c r="K104" s="4" t="s">
        <v>20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>
      <c r="A105" s="4" t="s">
        <v>14</v>
      </c>
      <c r="B105" s="9" t="s">
        <v>340</v>
      </c>
      <c r="C105" s="4" t="s">
        <v>341</v>
      </c>
      <c r="D105" s="4" t="s">
        <v>278</v>
      </c>
      <c r="E105" s="10">
        <v>180.0</v>
      </c>
      <c r="F105" s="11">
        <v>44618.0</v>
      </c>
      <c r="G105" s="11">
        <f t="shared" si="1"/>
        <v>44798</v>
      </c>
      <c r="H105" s="12">
        <v>30000.0</v>
      </c>
      <c r="I105" s="4" t="s">
        <v>260</v>
      </c>
      <c r="J105" s="4" t="s">
        <v>279</v>
      </c>
      <c r="K105" s="4" t="s">
        <v>20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>
      <c r="A106" s="4" t="s">
        <v>14</v>
      </c>
      <c r="B106" s="9" t="s">
        <v>342</v>
      </c>
      <c r="C106" s="4" t="s">
        <v>343</v>
      </c>
      <c r="D106" s="4" t="s">
        <v>278</v>
      </c>
      <c r="E106" s="10">
        <v>180.0</v>
      </c>
      <c r="F106" s="11">
        <v>44618.0</v>
      </c>
      <c r="G106" s="11">
        <f t="shared" si="1"/>
        <v>44798</v>
      </c>
      <c r="H106" s="12">
        <v>30000.0</v>
      </c>
      <c r="I106" s="4" t="s">
        <v>260</v>
      </c>
      <c r="J106" s="4" t="s">
        <v>279</v>
      </c>
      <c r="K106" s="4" t="s">
        <v>20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>
      <c r="A107" s="4" t="s">
        <v>14</v>
      </c>
      <c r="B107" s="9" t="s">
        <v>344</v>
      </c>
      <c r="C107" s="4" t="s">
        <v>345</v>
      </c>
      <c r="D107" s="4" t="s">
        <v>278</v>
      </c>
      <c r="E107" s="10">
        <v>180.0</v>
      </c>
      <c r="F107" s="11">
        <v>44618.0</v>
      </c>
      <c r="G107" s="11">
        <f t="shared" si="1"/>
        <v>44798</v>
      </c>
      <c r="H107" s="12">
        <v>30000.0</v>
      </c>
      <c r="I107" s="4" t="s">
        <v>260</v>
      </c>
      <c r="J107" s="4" t="s">
        <v>279</v>
      </c>
      <c r="K107" s="4" t="s">
        <v>20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>
      <c r="A108" s="4" t="s">
        <v>14</v>
      </c>
      <c r="B108" s="9" t="s">
        <v>346</v>
      </c>
      <c r="C108" s="4" t="s">
        <v>347</v>
      </c>
      <c r="D108" s="4" t="s">
        <v>259</v>
      </c>
      <c r="E108" s="10">
        <v>240.0</v>
      </c>
      <c r="F108" s="11">
        <v>44618.0</v>
      </c>
      <c r="G108" s="11">
        <f t="shared" si="1"/>
        <v>44858</v>
      </c>
      <c r="H108" s="12">
        <v>100000.0</v>
      </c>
      <c r="I108" s="4" t="s">
        <v>260</v>
      </c>
      <c r="J108" s="4" t="s">
        <v>261</v>
      </c>
      <c r="K108" s="4" t="s">
        <v>20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>
      <c r="A109" s="4" t="s">
        <v>14</v>
      </c>
      <c r="B109" s="9" t="s">
        <v>348</v>
      </c>
      <c r="C109" s="4" t="s">
        <v>349</v>
      </c>
      <c r="D109" s="4" t="s">
        <v>259</v>
      </c>
      <c r="E109" s="10">
        <v>300.0</v>
      </c>
      <c r="F109" s="11">
        <v>44618.0</v>
      </c>
      <c r="G109" s="11">
        <f t="shared" si="1"/>
        <v>44918</v>
      </c>
      <c r="H109" s="12">
        <v>100000.0</v>
      </c>
      <c r="I109" s="4" t="s">
        <v>260</v>
      </c>
      <c r="J109" s="4" t="s">
        <v>261</v>
      </c>
      <c r="K109" s="4" t="s">
        <v>20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>
      <c r="A110" s="4" t="s">
        <v>14</v>
      </c>
      <c r="B110" s="9" t="s">
        <v>350</v>
      </c>
      <c r="C110" s="4" t="s">
        <v>351</v>
      </c>
      <c r="D110" s="4" t="s">
        <v>259</v>
      </c>
      <c r="E110" s="10">
        <v>240.0</v>
      </c>
      <c r="F110" s="11">
        <v>44618.0</v>
      </c>
      <c r="G110" s="11">
        <f t="shared" si="1"/>
        <v>44858</v>
      </c>
      <c r="H110" s="12">
        <v>100000.0</v>
      </c>
      <c r="I110" s="4" t="s">
        <v>260</v>
      </c>
      <c r="J110" s="4" t="s">
        <v>261</v>
      </c>
      <c r="K110" s="4" t="s">
        <v>20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>
      <c r="A111" s="4" t="s">
        <v>14</v>
      </c>
      <c r="B111" s="9" t="s">
        <v>352</v>
      </c>
      <c r="C111" s="4" t="s">
        <v>353</v>
      </c>
      <c r="D111" s="4" t="s">
        <v>259</v>
      </c>
      <c r="E111" s="10">
        <v>120.0</v>
      </c>
      <c r="F111" s="11">
        <v>44618.0</v>
      </c>
      <c r="G111" s="11">
        <f t="shared" si="1"/>
        <v>44738</v>
      </c>
      <c r="H111" s="12">
        <v>100000.0</v>
      </c>
      <c r="I111" s="4" t="s">
        <v>260</v>
      </c>
      <c r="J111" s="4" t="s">
        <v>261</v>
      </c>
      <c r="K111" s="4" t="s">
        <v>20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>
      <c r="A112" s="4" t="s">
        <v>14</v>
      </c>
      <c r="B112" s="9" t="s">
        <v>354</v>
      </c>
      <c r="C112" s="4" t="s">
        <v>355</v>
      </c>
      <c r="D112" s="4" t="s">
        <v>259</v>
      </c>
      <c r="E112" s="10">
        <v>180.0</v>
      </c>
      <c r="F112" s="11">
        <v>44618.0</v>
      </c>
      <c r="G112" s="11">
        <f t="shared" si="1"/>
        <v>44798</v>
      </c>
      <c r="H112" s="12">
        <v>100000.0</v>
      </c>
      <c r="I112" s="4" t="s">
        <v>260</v>
      </c>
      <c r="J112" s="4" t="s">
        <v>261</v>
      </c>
      <c r="K112" s="4" t="s">
        <v>20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>
      <c r="A113" s="4" t="s">
        <v>14</v>
      </c>
      <c r="B113" s="9" t="s">
        <v>356</v>
      </c>
      <c r="C113" s="4" t="s">
        <v>357</v>
      </c>
      <c r="D113" s="4" t="s">
        <v>259</v>
      </c>
      <c r="E113" s="10">
        <v>90.0</v>
      </c>
      <c r="F113" s="11">
        <v>44618.0</v>
      </c>
      <c r="G113" s="11">
        <f t="shared" si="1"/>
        <v>44708</v>
      </c>
      <c r="H113" s="12">
        <v>7517.16</v>
      </c>
      <c r="I113" s="4" t="s">
        <v>260</v>
      </c>
      <c r="J113" s="4" t="s">
        <v>261</v>
      </c>
      <c r="K113" s="4" t="s">
        <v>20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>
      <c r="A114" s="4" t="s">
        <v>14</v>
      </c>
      <c r="B114" s="9" t="s">
        <v>358</v>
      </c>
      <c r="C114" s="4" t="s">
        <v>359</v>
      </c>
      <c r="D114" s="4" t="s">
        <v>259</v>
      </c>
      <c r="E114" s="10">
        <v>60.0</v>
      </c>
      <c r="F114" s="11">
        <v>44618.0</v>
      </c>
      <c r="G114" s="11">
        <f t="shared" si="1"/>
        <v>44678</v>
      </c>
      <c r="H114" s="12">
        <v>94000.0</v>
      </c>
      <c r="I114" s="4" t="s">
        <v>260</v>
      </c>
      <c r="J114" s="4" t="s">
        <v>261</v>
      </c>
      <c r="K114" s="4" t="s">
        <v>20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>
      <c r="A115" s="4" t="s">
        <v>14</v>
      </c>
      <c r="B115" s="9" t="s">
        <v>360</v>
      </c>
      <c r="C115" s="4" t="s">
        <v>361</v>
      </c>
      <c r="D115" s="4" t="s">
        <v>259</v>
      </c>
      <c r="E115" s="10">
        <v>300.0</v>
      </c>
      <c r="F115" s="11">
        <v>44618.0</v>
      </c>
      <c r="G115" s="11">
        <f t="shared" si="1"/>
        <v>44918</v>
      </c>
      <c r="H115" s="12">
        <v>100000.0</v>
      </c>
      <c r="I115" s="4" t="s">
        <v>260</v>
      </c>
      <c r="J115" s="4" t="s">
        <v>261</v>
      </c>
      <c r="K115" s="4" t="s">
        <v>20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>
      <c r="A116" s="4" t="s">
        <v>14</v>
      </c>
      <c r="B116" s="9" t="s">
        <v>362</v>
      </c>
      <c r="C116" s="4" t="s">
        <v>363</v>
      </c>
      <c r="D116" s="4" t="s">
        <v>259</v>
      </c>
      <c r="E116" s="10">
        <v>300.0</v>
      </c>
      <c r="F116" s="11">
        <v>44618.0</v>
      </c>
      <c r="G116" s="11">
        <f t="shared" si="1"/>
        <v>44918</v>
      </c>
      <c r="H116" s="12">
        <v>99895.0</v>
      </c>
      <c r="I116" s="4" t="s">
        <v>260</v>
      </c>
      <c r="J116" s="4" t="s">
        <v>261</v>
      </c>
      <c r="K116" s="4" t="s">
        <v>20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>
      <c r="A117" s="4" t="s">
        <v>14</v>
      </c>
      <c r="B117" s="9" t="s">
        <v>364</v>
      </c>
      <c r="C117" s="4" t="s">
        <v>365</v>
      </c>
      <c r="D117" s="4" t="s">
        <v>259</v>
      </c>
      <c r="E117" s="10">
        <v>150.0</v>
      </c>
      <c r="F117" s="11">
        <v>44618.0</v>
      </c>
      <c r="G117" s="11">
        <f t="shared" si="1"/>
        <v>44768</v>
      </c>
      <c r="H117" s="12">
        <v>100000.0</v>
      </c>
      <c r="I117" s="4" t="s">
        <v>260</v>
      </c>
      <c r="J117" s="4" t="s">
        <v>261</v>
      </c>
      <c r="K117" s="4" t="s">
        <v>20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>
      <c r="A118" s="4" t="s">
        <v>14</v>
      </c>
      <c r="B118" s="9" t="s">
        <v>366</v>
      </c>
      <c r="C118" s="4" t="s">
        <v>367</v>
      </c>
      <c r="D118" s="4" t="s">
        <v>259</v>
      </c>
      <c r="E118" s="10">
        <v>270.0</v>
      </c>
      <c r="F118" s="11">
        <v>44618.0</v>
      </c>
      <c r="G118" s="11">
        <f t="shared" si="1"/>
        <v>44888</v>
      </c>
      <c r="H118" s="12">
        <v>100000.0</v>
      </c>
      <c r="I118" s="4" t="s">
        <v>260</v>
      </c>
      <c r="J118" s="4" t="s">
        <v>261</v>
      </c>
      <c r="K118" s="4" t="s">
        <v>20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>
      <c r="A119" s="4" t="s">
        <v>14</v>
      </c>
      <c r="B119" s="9" t="s">
        <v>368</v>
      </c>
      <c r="C119" s="4" t="s">
        <v>369</v>
      </c>
      <c r="D119" s="4" t="s">
        <v>259</v>
      </c>
      <c r="E119" s="10">
        <v>240.0</v>
      </c>
      <c r="F119" s="11">
        <v>44618.0</v>
      </c>
      <c r="G119" s="11">
        <f t="shared" si="1"/>
        <v>44858</v>
      </c>
      <c r="H119" s="12">
        <v>96800.0</v>
      </c>
      <c r="I119" s="4" t="s">
        <v>260</v>
      </c>
      <c r="J119" s="4" t="s">
        <v>261</v>
      </c>
      <c r="K119" s="4" t="s">
        <v>20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>
      <c r="A120" s="4" t="s">
        <v>14</v>
      </c>
      <c r="B120" s="9" t="s">
        <v>370</v>
      </c>
      <c r="C120" s="4" t="s">
        <v>371</v>
      </c>
      <c r="D120" s="4" t="s">
        <v>259</v>
      </c>
      <c r="E120" s="10">
        <v>300.0</v>
      </c>
      <c r="F120" s="11">
        <v>44618.0</v>
      </c>
      <c r="G120" s="11">
        <f t="shared" si="1"/>
        <v>44918</v>
      </c>
      <c r="H120" s="12">
        <v>100000.0</v>
      </c>
      <c r="I120" s="4" t="s">
        <v>260</v>
      </c>
      <c r="J120" s="4" t="s">
        <v>261</v>
      </c>
      <c r="K120" s="4" t="s">
        <v>20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>
      <c r="A121" s="4" t="s">
        <v>14</v>
      </c>
      <c r="B121" s="9" t="s">
        <v>372</v>
      </c>
      <c r="C121" s="4" t="s">
        <v>373</v>
      </c>
      <c r="D121" s="4" t="s">
        <v>259</v>
      </c>
      <c r="E121" s="10">
        <v>120.0</v>
      </c>
      <c r="F121" s="11">
        <v>44618.0</v>
      </c>
      <c r="G121" s="11">
        <f t="shared" si="1"/>
        <v>44738</v>
      </c>
      <c r="H121" s="12">
        <v>100000.0</v>
      </c>
      <c r="I121" s="4" t="s">
        <v>260</v>
      </c>
      <c r="J121" s="4" t="s">
        <v>261</v>
      </c>
      <c r="K121" s="4" t="s">
        <v>20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>
      <c r="A122" s="4" t="s">
        <v>14</v>
      </c>
      <c r="B122" s="9" t="s">
        <v>374</v>
      </c>
      <c r="C122" s="4" t="s">
        <v>375</v>
      </c>
      <c r="D122" s="4" t="s">
        <v>259</v>
      </c>
      <c r="E122" s="10">
        <v>360.0</v>
      </c>
      <c r="F122" s="11">
        <v>44618.0</v>
      </c>
      <c r="G122" s="11">
        <f t="shared" si="1"/>
        <v>44978</v>
      </c>
      <c r="H122" s="12">
        <v>99368.0</v>
      </c>
      <c r="I122" s="4" t="s">
        <v>260</v>
      </c>
      <c r="J122" s="4" t="s">
        <v>261</v>
      </c>
      <c r="K122" s="4" t="s">
        <v>20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>
      <c r="A123" s="4" t="s">
        <v>14</v>
      </c>
      <c r="B123" s="9" t="s">
        <v>376</v>
      </c>
      <c r="C123" s="4" t="s">
        <v>377</v>
      </c>
      <c r="D123" s="4" t="s">
        <v>259</v>
      </c>
      <c r="E123" s="10">
        <v>240.0</v>
      </c>
      <c r="F123" s="11">
        <v>44618.0</v>
      </c>
      <c r="G123" s="11">
        <f t="shared" si="1"/>
        <v>44858</v>
      </c>
      <c r="H123" s="12">
        <v>100000.0</v>
      </c>
      <c r="I123" s="4" t="s">
        <v>260</v>
      </c>
      <c r="J123" s="4" t="s">
        <v>261</v>
      </c>
      <c r="K123" s="4" t="s">
        <v>20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>
      <c r="A124" s="4" t="s">
        <v>14</v>
      </c>
      <c r="B124" s="9" t="s">
        <v>378</v>
      </c>
      <c r="C124" s="4" t="s">
        <v>379</v>
      </c>
      <c r="D124" s="4" t="s">
        <v>259</v>
      </c>
      <c r="E124" s="10">
        <v>240.0</v>
      </c>
      <c r="F124" s="11">
        <v>44618.0</v>
      </c>
      <c r="G124" s="11">
        <f t="shared" si="1"/>
        <v>44858</v>
      </c>
      <c r="H124" s="12">
        <v>99910.0</v>
      </c>
      <c r="I124" s="4" t="s">
        <v>260</v>
      </c>
      <c r="J124" s="4" t="s">
        <v>261</v>
      </c>
      <c r="K124" s="4" t="s">
        <v>20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>
      <c r="A125" s="4" t="s">
        <v>14</v>
      </c>
      <c r="B125" s="9" t="s">
        <v>380</v>
      </c>
      <c r="C125" s="4" t="s">
        <v>381</v>
      </c>
      <c r="D125" s="4" t="s">
        <v>259</v>
      </c>
      <c r="E125" s="10">
        <v>150.0</v>
      </c>
      <c r="F125" s="11">
        <v>44618.0</v>
      </c>
      <c r="G125" s="11">
        <f t="shared" si="1"/>
        <v>44768</v>
      </c>
      <c r="H125" s="12">
        <v>100000.0</v>
      </c>
      <c r="I125" s="4" t="s">
        <v>260</v>
      </c>
      <c r="J125" s="4" t="s">
        <v>261</v>
      </c>
      <c r="K125" s="4" t="s">
        <v>20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>
      <c r="A126" s="4" t="s">
        <v>14</v>
      </c>
      <c r="B126" s="9" t="s">
        <v>382</v>
      </c>
      <c r="C126" s="4" t="s">
        <v>383</v>
      </c>
      <c r="D126" s="4" t="s">
        <v>259</v>
      </c>
      <c r="E126" s="10">
        <v>180.0</v>
      </c>
      <c r="F126" s="11">
        <v>44618.0</v>
      </c>
      <c r="G126" s="11">
        <f t="shared" si="1"/>
        <v>44798</v>
      </c>
      <c r="H126" s="12">
        <v>86989.6</v>
      </c>
      <c r="I126" s="4" t="s">
        <v>260</v>
      </c>
      <c r="J126" s="4" t="s">
        <v>261</v>
      </c>
      <c r="K126" s="4" t="s">
        <v>20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>
      <c r="A127" s="4" t="s">
        <v>14</v>
      </c>
      <c r="B127" s="9" t="s">
        <v>384</v>
      </c>
      <c r="C127" s="4" t="s">
        <v>385</v>
      </c>
      <c r="D127" s="4" t="s">
        <v>259</v>
      </c>
      <c r="E127" s="10">
        <v>120.0</v>
      </c>
      <c r="F127" s="11">
        <v>44618.0</v>
      </c>
      <c r="G127" s="11">
        <f t="shared" si="1"/>
        <v>44738</v>
      </c>
      <c r="H127" s="12">
        <v>100000.0</v>
      </c>
      <c r="I127" s="4" t="s">
        <v>260</v>
      </c>
      <c r="J127" s="4" t="s">
        <v>261</v>
      </c>
      <c r="K127" s="4" t="s">
        <v>20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>
      <c r="A128" s="4" t="s">
        <v>14</v>
      </c>
      <c r="B128" s="9" t="s">
        <v>386</v>
      </c>
      <c r="C128" s="4" t="s">
        <v>387</v>
      </c>
      <c r="D128" s="4" t="s">
        <v>388</v>
      </c>
      <c r="E128" s="10">
        <v>120.0</v>
      </c>
      <c r="F128" s="11">
        <v>44617.0</v>
      </c>
      <c r="G128" s="11">
        <f t="shared" si="1"/>
        <v>44737</v>
      </c>
      <c r="H128" s="12">
        <v>5600.0</v>
      </c>
      <c r="I128" s="4" t="s">
        <v>24</v>
      </c>
      <c r="J128" s="4" t="s">
        <v>389</v>
      </c>
      <c r="K128" s="4" t="s">
        <v>26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>
      <c r="A129" s="4" t="s">
        <v>14</v>
      </c>
      <c r="B129" s="9" t="s">
        <v>390</v>
      </c>
      <c r="C129" s="4" t="s">
        <v>391</v>
      </c>
      <c r="D129" s="4" t="s">
        <v>259</v>
      </c>
      <c r="E129" s="10">
        <v>150.0</v>
      </c>
      <c r="F129" s="11">
        <v>44617.0</v>
      </c>
      <c r="G129" s="11">
        <f t="shared" si="1"/>
        <v>44767</v>
      </c>
      <c r="H129" s="12">
        <v>100000.0</v>
      </c>
      <c r="I129" s="4" t="s">
        <v>260</v>
      </c>
      <c r="J129" s="4" t="s">
        <v>261</v>
      </c>
      <c r="K129" s="4" t="s">
        <v>20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>
      <c r="A130" s="4" t="s">
        <v>14</v>
      </c>
      <c r="B130" s="9" t="s">
        <v>261</v>
      </c>
      <c r="C130" s="4" t="s">
        <v>392</v>
      </c>
      <c r="D130" s="4" t="s">
        <v>259</v>
      </c>
      <c r="E130" s="10">
        <v>360.0</v>
      </c>
      <c r="F130" s="11">
        <v>44617.0</v>
      </c>
      <c r="G130" s="11">
        <f t="shared" si="1"/>
        <v>44977</v>
      </c>
      <c r="H130" s="12">
        <v>100000.0</v>
      </c>
      <c r="I130" s="4" t="s">
        <v>260</v>
      </c>
      <c r="J130" s="4" t="s">
        <v>261</v>
      </c>
      <c r="K130" s="4" t="s">
        <v>20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>
      <c r="A131" s="4" t="s">
        <v>14</v>
      </c>
      <c r="B131" s="9" t="s">
        <v>393</v>
      </c>
      <c r="C131" s="4" t="s">
        <v>394</v>
      </c>
      <c r="D131" s="4" t="s">
        <v>259</v>
      </c>
      <c r="E131" s="10">
        <v>150.0</v>
      </c>
      <c r="F131" s="11">
        <v>44617.0</v>
      </c>
      <c r="G131" s="11">
        <f t="shared" si="1"/>
        <v>44767</v>
      </c>
      <c r="H131" s="12">
        <v>100000.0</v>
      </c>
      <c r="I131" s="4" t="s">
        <v>260</v>
      </c>
      <c r="J131" s="4" t="s">
        <v>261</v>
      </c>
      <c r="K131" s="4" t="s">
        <v>20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>
      <c r="A132" s="4" t="s">
        <v>14</v>
      </c>
      <c r="B132" s="9" t="s">
        <v>395</v>
      </c>
      <c r="C132" s="4" t="s">
        <v>396</v>
      </c>
      <c r="D132" s="4" t="s">
        <v>259</v>
      </c>
      <c r="E132" s="10">
        <v>150.0</v>
      </c>
      <c r="F132" s="11">
        <v>44617.0</v>
      </c>
      <c r="G132" s="11">
        <f t="shared" si="1"/>
        <v>44767</v>
      </c>
      <c r="H132" s="12">
        <v>96000.0</v>
      </c>
      <c r="I132" s="4" t="s">
        <v>260</v>
      </c>
      <c r="J132" s="4" t="s">
        <v>261</v>
      </c>
      <c r="K132" s="4" t="s">
        <v>20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>
      <c r="A133" s="4" t="s">
        <v>14</v>
      </c>
      <c r="B133" s="9" t="s">
        <v>397</v>
      </c>
      <c r="C133" s="4" t="s">
        <v>398</v>
      </c>
      <c r="D133" s="4" t="s">
        <v>259</v>
      </c>
      <c r="E133" s="10">
        <v>360.0</v>
      </c>
      <c r="F133" s="11">
        <v>44617.0</v>
      </c>
      <c r="G133" s="11">
        <f t="shared" si="1"/>
        <v>44977</v>
      </c>
      <c r="H133" s="12">
        <v>100000.0</v>
      </c>
      <c r="I133" s="4" t="s">
        <v>260</v>
      </c>
      <c r="J133" s="4" t="s">
        <v>261</v>
      </c>
      <c r="K133" s="4" t="s">
        <v>20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>
      <c r="A134" s="4" t="s">
        <v>14</v>
      </c>
      <c r="B134" s="9" t="s">
        <v>399</v>
      </c>
      <c r="C134" s="4" t="s">
        <v>400</v>
      </c>
      <c r="D134" s="4" t="s">
        <v>259</v>
      </c>
      <c r="E134" s="10">
        <v>360.0</v>
      </c>
      <c r="F134" s="11">
        <v>44617.0</v>
      </c>
      <c r="G134" s="11">
        <f t="shared" si="1"/>
        <v>44977</v>
      </c>
      <c r="H134" s="12">
        <v>100000.0</v>
      </c>
      <c r="I134" s="4" t="s">
        <v>260</v>
      </c>
      <c r="J134" s="4" t="s">
        <v>261</v>
      </c>
      <c r="K134" s="4" t="s">
        <v>20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>
      <c r="A135" s="4" t="s">
        <v>14</v>
      </c>
      <c r="B135" s="9" t="s">
        <v>401</v>
      </c>
      <c r="C135" s="4" t="s">
        <v>402</v>
      </c>
      <c r="D135" s="4" t="s">
        <v>259</v>
      </c>
      <c r="E135" s="10">
        <v>360.0</v>
      </c>
      <c r="F135" s="11">
        <v>44617.0</v>
      </c>
      <c r="G135" s="11">
        <f t="shared" si="1"/>
        <v>44977</v>
      </c>
      <c r="H135" s="12">
        <v>86400.0</v>
      </c>
      <c r="I135" s="4" t="s">
        <v>260</v>
      </c>
      <c r="J135" s="4" t="s">
        <v>261</v>
      </c>
      <c r="K135" s="4" t="s">
        <v>20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>
      <c r="A136" s="4" t="s">
        <v>14</v>
      </c>
      <c r="B136" s="9" t="s">
        <v>403</v>
      </c>
      <c r="C136" s="4" t="s">
        <v>404</v>
      </c>
      <c r="D136" s="4" t="s">
        <v>259</v>
      </c>
      <c r="E136" s="10">
        <v>120.0</v>
      </c>
      <c r="F136" s="11">
        <v>44617.0</v>
      </c>
      <c r="G136" s="11">
        <f t="shared" si="1"/>
        <v>44737</v>
      </c>
      <c r="H136" s="12">
        <v>93760.0</v>
      </c>
      <c r="I136" s="4" t="s">
        <v>260</v>
      </c>
      <c r="J136" s="4" t="s">
        <v>261</v>
      </c>
      <c r="K136" s="4" t="s">
        <v>20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>
      <c r="A137" s="4" t="s">
        <v>14</v>
      </c>
      <c r="B137" s="9" t="s">
        <v>405</v>
      </c>
      <c r="C137" s="4" t="s">
        <v>406</v>
      </c>
      <c r="D137" s="4" t="s">
        <v>259</v>
      </c>
      <c r="E137" s="10">
        <v>180.0</v>
      </c>
      <c r="F137" s="11">
        <v>44617.0</v>
      </c>
      <c r="G137" s="11">
        <f t="shared" si="1"/>
        <v>44797</v>
      </c>
      <c r="H137" s="12">
        <v>100000.0</v>
      </c>
      <c r="I137" s="4" t="s">
        <v>260</v>
      </c>
      <c r="J137" s="4" t="s">
        <v>261</v>
      </c>
      <c r="K137" s="4" t="s">
        <v>20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>
      <c r="A138" s="4" t="s">
        <v>14</v>
      </c>
      <c r="B138" s="9" t="s">
        <v>407</v>
      </c>
      <c r="C138" s="4" t="s">
        <v>408</v>
      </c>
      <c r="D138" s="4" t="s">
        <v>259</v>
      </c>
      <c r="E138" s="10">
        <v>300.0</v>
      </c>
      <c r="F138" s="11">
        <v>44617.0</v>
      </c>
      <c r="G138" s="11">
        <f t="shared" si="1"/>
        <v>44917</v>
      </c>
      <c r="H138" s="12">
        <v>100000.0</v>
      </c>
      <c r="I138" s="4" t="s">
        <v>260</v>
      </c>
      <c r="J138" s="4" t="s">
        <v>261</v>
      </c>
      <c r="K138" s="4" t="s">
        <v>20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>
      <c r="A139" s="4" t="s">
        <v>14</v>
      </c>
      <c r="B139" s="9" t="s">
        <v>409</v>
      </c>
      <c r="C139" s="4" t="s">
        <v>410</v>
      </c>
      <c r="D139" s="4" t="s">
        <v>259</v>
      </c>
      <c r="E139" s="10">
        <v>240.0</v>
      </c>
      <c r="F139" s="11">
        <v>44617.0</v>
      </c>
      <c r="G139" s="11">
        <f t="shared" si="1"/>
        <v>44857</v>
      </c>
      <c r="H139" s="12">
        <v>100000.0</v>
      </c>
      <c r="I139" s="4" t="s">
        <v>260</v>
      </c>
      <c r="J139" s="4" t="s">
        <v>261</v>
      </c>
      <c r="K139" s="4" t="s">
        <v>20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>
      <c r="A140" s="4" t="s">
        <v>14</v>
      </c>
      <c r="B140" s="9" t="s">
        <v>411</v>
      </c>
      <c r="C140" s="4" t="s">
        <v>412</v>
      </c>
      <c r="D140" s="4" t="s">
        <v>259</v>
      </c>
      <c r="E140" s="10">
        <v>180.0</v>
      </c>
      <c r="F140" s="11">
        <v>44617.0</v>
      </c>
      <c r="G140" s="11">
        <f t="shared" si="1"/>
        <v>44797</v>
      </c>
      <c r="H140" s="12">
        <v>100000.0</v>
      </c>
      <c r="I140" s="4" t="s">
        <v>260</v>
      </c>
      <c r="J140" s="4" t="s">
        <v>261</v>
      </c>
      <c r="K140" s="4" t="s">
        <v>20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>
      <c r="A141" s="4" t="s">
        <v>14</v>
      </c>
      <c r="B141" s="9" t="s">
        <v>413</v>
      </c>
      <c r="C141" s="4" t="s">
        <v>414</v>
      </c>
      <c r="D141" s="4" t="s">
        <v>259</v>
      </c>
      <c r="E141" s="10">
        <v>360.0</v>
      </c>
      <c r="F141" s="11">
        <v>44617.0</v>
      </c>
      <c r="G141" s="11">
        <f t="shared" si="1"/>
        <v>44977</v>
      </c>
      <c r="H141" s="12">
        <v>100000.0</v>
      </c>
      <c r="I141" s="4" t="s">
        <v>260</v>
      </c>
      <c r="J141" s="4" t="s">
        <v>261</v>
      </c>
      <c r="K141" s="4" t="s">
        <v>20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>
      <c r="A142" s="4" t="s">
        <v>14</v>
      </c>
      <c r="B142" s="9" t="s">
        <v>415</v>
      </c>
      <c r="C142" s="4" t="s">
        <v>416</v>
      </c>
      <c r="D142" s="4" t="s">
        <v>259</v>
      </c>
      <c r="E142" s="10">
        <v>360.0</v>
      </c>
      <c r="F142" s="11">
        <v>44617.0</v>
      </c>
      <c r="G142" s="11">
        <f t="shared" si="1"/>
        <v>44977</v>
      </c>
      <c r="H142" s="12">
        <v>100000.0</v>
      </c>
      <c r="I142" s="4" t="s">
        <v>260</v>
      </c>
      <c r="J142" s="4" t="s">
        <v>261</v>
      </c>
      <c r="K142" s="4" t="s">
        <v>20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>
      <c r="A143" s="4" t="s">
        <v>14</v>
      </c>
      <c r="B143" s="9" t="s">
        <v>417</v>
      </c>
      <c r="C143" s="4" t="s">
        <v>418</v>
      </c>
      <c r="D143" s="4" t="s">
        <v>259</v>
      </c>
      <c r="E143" s="10">
        <v>150.0</v>
      </c>
      <c r="F143" s="11">
        <v>44617.0</v>
      </c>
      <c r="G143" s="11">
        <f t="shared" si="1"/>
        <v>44767</v>
      </c>
      <c r="H143" s="12">
        <v>66750.0</v>
      </c>
      <c r="I143" s="4" t="s">
        <v>260</v>
      </c>
      <c r="J143" s="4" t="s">
        <v>261</v>
      </c>
      <c r="K143" s="4" t="s">
        <v>20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>
      <c r="A144" s="4" t="s">
        <v>14</v>
      </c>
      <c r="B144" s="9" t="s">
        <v>419</v>
      </c>
      <c r="C144" s="4" t="s">
        <v>420</v>
      </c>
      <c r="D144" s="4" t="s">
        <v>259</v>
      </c>
      <c r="E144" s="10">
        <v>240.0</v>
      </c>
      <c r="F144" s="11">
        <v>44617.0</v>
      </c>
      <c r="G144" s="11">
        <f t="shared" si="1"/>
        <v>44857</v>
      </c>
      <c r="H144" s="12">
        <v>100000.0</v>
      </c>
      <c r="I144" s="4" t="s">
        <v>260</v>
      </c>
      <c r="J144" s="4" t="s">
        <v>261</v>
      </c>
      <c r="K144" s="4" t="s">
        <v>20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>
      <c r="A145" s="4" t="s">
        <v>14</v>
      </c>
      <c r="B145" s="9" t="s">
        <v>421</v>
      </c>
      <c r="C145" s="4" t="s">
        <v>422</v>
      </c>
      <c r="D145" s="4" t="s">
        <v>259</v>
      </c>
      <c r="E145" s="10">
        <v>240.0</v>
      </c>
      <c r="F145" s="11">
        <v>44617.0</v>
      </c>
      <c r="G145" s="11">
        <f t="shared" si="1"/>
        <v>44857</v>
      </c>
      <c r="H145" s="12">
        <v>100000.0</v>
      </c>
      <c r="I145" s="4" t="s">
        <v>260</v>
      </c>
      <c r="J145" s="4" t="s">
        <v>261</v>
      </c>
      <c r="K145" s="4" t="s">
        <v>20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>
      <c r="A146" s="4" t="s">
        <v>14</v>
      </c>
      <c r="B146" s="9" t="s">
        <v>423</v>
      </c>
      <c r="C146" s="4" t="s">
        <v>424</v>
      </c>
      <c r="D146" s="4" t="s">
        <v>259</v>
      </c>
      <c r="E146" s="10">
        <v>300.0</v>
      </c>
      <c r="F146" s="11">
        <v>44617.0</v>
      </c>
      <c r="G146" s="11">
        <f t="shared" si="1"/>
        <v>44917</v>
      </c>
      <c r="H146" s="12">
        <v>100000.0</v>
      </c>
      <c r="I146" s="4" t="s">
        <v>260</v>
      </c>
      <c r="J146" s="4" t="s">
        <v>261</v>
      </c>
      <c r="K146" s="4" t="s">
        <v>20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>
      <c r="A147" s="4" t="s">
        <v>14</v>
      </c>
      <c r="B147" s="9" t="s">
        <v>421</v>
      </c>
      <c r="C147" s="4" t="s">
        <v>422</v>
      </c>
      <c r="D147" s="4" t="s">
        <v>259</v>
      </c>
      <c r="E147" s="10">
        <v>240.0</v>
      </c>
      <c r="F147" s="11">
        <v>44617.0</v>
      </c>
      <c r="G147" s="11">
        <f t="shared" si="1"/>
        <v>44857</v>
      </c>
      <c r="H147" s="12">
        <v>100000.0</v>
      </c>
      <c r="I147" s="4" t="s">
        <v>260</v>
      </c>
      <c r="J147" s="4" t="s">
        <v>261</v>
      </c>
      <c r="K147" s="4" t="s">
        <v>20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>
      <c r="A148" s="4" t="s">
        <v>14</v>
      </c>
      <c r="B148" s="9" t="s">
        <v>425</v>
      </c>
      <c r="C148" s="4" t="s">
        <v>426</v>
      </c>
      <c r="D148" s="4" t="s">
        <v>259</v>
      </c>
      <c r="E148" s="10">
        <v>150.0</v>
      </c>
      <c r="F148" s="11">
        <v>44617.0</v>
      </c>
      <c r="G148" s="11">
        <f t="shared" si="1"/>
        <v>44767</v>
      </c>
      <c r="H148" s="12">
        <v>100000.0</v>
      </c>
      <c r="I148" s="4" t="s">
        <v>260</v>
      </c>
      <c r="J148" s="4" t="s">
        <v>261</v>
      </c>
      <c r="K148" s="4" t="s">
        <v>20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>
      <c r="A149" s="4" t="s">
        <v>14</v>
      </c>
      <c r="B149" s="9" t="s">
        <v>427</v>
      </c>
      <c r="C149" s="4" t="s">
        <v>289</v>
      </c>
      <c r="D149" s="4" t="s">
        <v>259</v>
      </c>
      <c r="E149" s="10">
        <v>210.0</v>
      </c>
      <c r="F149" s="11">
        <v>44617.0</v>
      </c>
      <c r="G149" s="11">
        <f t="shared" si="1"/>
        <v>44827</v>
      </c>
      <c r="H149" s="12">
        <v>100000.0</v>
      </c>
      <c r="I149" s="4" t="s">
        <v>260</v>
      </c>
      <c r="J149" s="4" t="s">
        <v>261</v>
      </c>
      <c r="K149" s="4" t="s">
        <v>20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>
      <c r="A150" s="4" t="s">
        <v>14</v>
      </c>
      <c r="B150" s="9" t="s">
        <v>428</v>
      </c>
      <c r="C150" s="4" t="s">
        <v>429</v>
      </c>
      <c r="D150" s="4" t="s">
        <v>259</v>
      </c>
      <c r="E150" s="10">
        <v>180.0</v>
      </c>
      <c r="F150" s="11">
        <v>44617.0</v>
      </c>
      <c r="G150" s="11">
        <f t="shared" si="1"/>
        <v>44797</v>
      </c>
      <c r="H150" s="12">
        <v>100000.0</v>
      </c>
      <c r="I150" s="4" t="s">
        <v>260</v>
      </c>
      <c r="J150" s="4" t="s">
        <v>261</v>
      </c>
      <c r="K150" s="4" t="s">
        <v>20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>
      <c r="A151" s="4" t="s">
        <v>14</v>
      </c>
      <c r="B151" s="9" t="s">
        <v>430</v>
      </c>
      <c r="C151" s="4" t="s">
        <v>431</v>
      </c>
      <c r="D151" s="4" t="s">
        <v>259</v>
      </c>
      <c r="E151" s="10">
        <v>360.0</v>
      </c>
      <c r="F151" s="11">
        <v>44617.0</v>
      </c>
      <c r="G151" s="11">
        <f t="shared" si="1"/>
        <v>44977</v>
      </c>
      <c r="H151" s="12">
        <v>100000.0</v>
      </c>
      <c r="I151" s="4" t="s">
        <v>260</v>
      </c>
      <c r="J151" s="4" t="s">
        <v>261</v>
      </c>
      <c r="K151" s="4" t="s">
        <v>20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>
      <c r="A152" s="4" t="s">
        <v>14</v>
      </c>
      <c r="B152" s="9" t="s">
        <v>432</v>
      </c>
      <c r="C152" s="4" t="s">
        <v>433</v>
      </c>
      <c r="D152" s="4" t="s">
        <v>259</v>
      </c>
      <c r="E152" s="10">
        <v>360.0</v>
      </c>
      <c r="F152" s="11">
        <v>44617.0</v>
      </c>
      <c r="G152" s="11">
        <f t="shared" si="1"/>
        <v>44977</v>
      </c>
      <c r="H152" s="12">
        <v>100000.0</v>
      </c>
      <c r="I152" s="4" t="s">
        <v>260</v>
      </c>
      <c r="J152" s="4" t="s">
        <v>261</v>
      </c>
      <c r="K152" s="4" t="s">
        <v>20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>
      <c r="A153" s="4" t="s">
        <v>14</v>
      </c>
      <c r="B153" s="9" t="s">
        <v>434</v>
      </c>
      <c r="C153" s="4" t="s">
        <v>435</v>
      </c>
      <c r="D153" s="4" t="s">
        <v>259</v>
      </c>
      <c r="E153" s="10">
        <v>330.0</v>
      </c>
      <c r="F153" s="11">
        <v>44617.0</v>
      </c>
      <c r="G153" s="11">
        <f t="shared" si="1"/>
        <v>44947</v>
      </c>
      <c r="H153" s="12">
        <v>100000.0</v>
      </c>
      <c r="I153" s="4" t="s">
        <v>260</v>
      </c>
      <c r="J153" s="4" t="s">
        <v>261</v>
      </c>
      <c r="K153" s="4" t="s">
        <v>20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>
      <c r="A154" s="4" t="s">
        <v>14</v>
      </c>
      <c r="B154" s="9" t="s">
        <v>436</v>
      </c>
      <c r="C154" s="4" t="s">
        <v>437</v>
      </c>
      <c r="D154" s="4" t="s">
        <v>259</v>
      </c>
      <c r="E154" s="10">
        <v>180.0</v>
      </c>
      <c r="F154" s="11">
        <v>44617.0</v>
      </c>
      <c r="G154" s="11">
        <f t="shared" si="1"/>
        <v>44797</v>
      </c>
      <c r="H154" s="12">
        <v>86000.0</v>
      </c>
      <c r="I154" s="4" t="s">
        <v>260</v>
      </c>
      <c r="J154" s="4" t="s">
        <v>261</v>
      </c>
      <c r="K154" s="4" t="s">
        <v>20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>
      <c r="A155" s="4" t="s">
        <v>14</v>
      </c>
      <c r="B155" s="9" t="s">
        <v>438</v>
      </c>
      <c r="C155" s="4" t="s">
        <v>439</v>
      </c>
      <c r="D155" s="4" t="s">
        <v>440</v>
      </c>
      <c r="E155" s="10">
        <v>240.0</v>
      </c>
      <c r="F155" s="11">
        <v>44616.0</v>
      </c>
      <c r="G155" s="11">
        <f t="shared" si="1"/>
        <v>44856</v>
      </c>
      <c r="H155" s="12">
        <v>50000.0</v>
      </c>
      <c r="I155" s="4" t="s">
        <v>260</v>
      </c>
      <c r="J155" s="4" t="s">
        <v>441</v>
      </c>
      <c r="K155" s="4" t="s">
        <v>20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>
      <c r="A156" s="4" t="s">
        <v>14</v>
      </c>
      <c r="B156" s="9" t="s">
        <v>442</v>
      </c>
      <c r="C156" s="4" t="s">
        <v>443</v>
      </c>
      <c r="D156" s="4" t="s">
        <v>440</v>
      </c>
      <c r="E156" s="10">
        <v>240.0</v>
      </c>
      <c r="F156" s="11">
        <v>44616.0</v>
      </c>
      <c r="G156" s="11">
        <f t="shared" si="1"/>
        <v>44856</v>
      </c>
      <c r="H156" s="12">
        <v>50000.0</v>
      </c>
      <c r="I156" s="4" t="s">
        <v>260</v>
      </c>
      <c r="J156" s="4" t="s">
        <v>441</v>
      </c>
      <c r="K156" s="4" t="s">
        <v>20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>
      <c r="A157" s="4" t="s">
        <v>14</v>
      </c>
      <c r="B157" s="9" t="s">
        <v>444</v>
      </c>
      <c r="C157" s="4" t="s">
        <v>445</v>
      </c>
      <c r="D157" s="4" t="s">
        <v>440</v>
      </c>
      <c r="E157" s="10">
        <v>240.0</v>
      </c>
      <c r="F157" s="11">
        <v>44616.0</v>
      </c>
      <c r="G157" s="11">
        <f t="shared" si="1"/>
        <v>44856</v>
      </c>
      <c r="H157" s="12">
        <v>50000.0</v>
      </c>
      <c r="I157" s="4" t="s">
        <v>260</v>
      </c>
      <c r="J157" s="4" t="s">
        <v>441</v>
      </c>
      <c r="K157" s="4" t="s">
        <v>20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>
      <c r="A158" s="4" t="s">
        <v>14</v>
      </c>
      <c r="B158" s="13" t="str">
        <f>HYPERLINK("https://drive.google.com/file/d/1-tsuTuWH9EGzA2k7QDZdoJhBAO5yDo52/view?usp=drivesdk", "186/2021 SMC/CFOC/SF")</f>
        <v>186/2021 SMC/CFOC/SF</v>
      </c>
      <c r="C158" s="4" t="s">
        <v>446</v>
      </c>
      <c r="D158" s="4" t="s">
        <v>440</v>
      </c>
      <c r="E158" s="10">
        <v>240.0</v>
      </c>
      <c r="F158" s="11">
        <v>44616.0</v>
      </c>
      <c r="G158" s="11">
        <f t="shared" si="1"/>
        <v>44856</v>
      </c>
      <c r="H158" s="12">
        <v>50000.0</v>
      </c>
      <c r="I158" s="4" t="s">
        <v>260</v>
      </c>
      <c r="J158" s="4" t="s">
        <v>441</v>
      </c>
      <c r="K158" s="4" t="s">
        <v>20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>
      <c r="A159" s="4" t="s">
        <v>14</v>
      </c>
      <c r="B159" s="9" t="s">
        <v>447</v>
      </c>
      <c r="C159" s="4" t="s">
        <v>448</v>
      </c>
      <c r="D159" s="4" t="s">
        <v>440</v>
      </c>
      <c r="E159" s="10">
        <v>240.0</v>
      </c>
      <c r="F159" s="11">
        <v>44616.0</v>
      </c>
      <c r="G159" s="11">
        <f t="shared" si="1"/>
        <v>44856</v>
      </c>
      <c r="H159" s="12">
        <v>49960.0</v>
      </c>
      <c r="I159" s="4" t="s">
        <v>260</v>
      </c>
      <c r="J159" s="4" t="s">
        <v>441</v>
      </c>
      <c r="K159" s="4" t="s">
        <v>20</v>
      </c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>
      <c r="A160" s="4" t="s">
        <v>14</v>
      </c>
      <c r="B160" s="9" t="s">
        <v>449</v>
      </c>
      <c r="C160" s="4" t="s">
        <v>450</v>
      </c>
      <c r="D160" s="4" t="s">
        <v>440</v>
      </c>
      <c r="E160" s="10">
        <v>240.0</v>
      </c>
      <c r="F160" s="11">
        <v>44616.0</v>
      </c>
      <c r="G160" s="11">
        <f t="shared" si="1"/>
        <v>44856</v>
      </c>
      <c r="H160" s="12">
        <v>50000.0</v>
      </c>
      <c r="I160" s="4" t="s">
        <v>260</v>
      </c>
      <c r="J160" s="4" t="s">
        <v>441</v>
      </c>
      <c r="K160" s="4" t="s">
        <v>20</v>
      </c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>
      <c r="A161" s="4" t="s">
        <v>14</v>
      </c>
      <c r="B161" s="9" t="s">
        <v>451</v>
      </c>
      <c r="C161" s="4" t="s">
        <v>452</v>
      </c>
      <c r="D161" s="4" t="s">
        <v>440</v>
      </c>
      <c r="E161" s="10">
        <v>360.0</v>
      </c>
      <c r="F161" s="11">
        <v>44616.0</v>
      </c>
      <c r="G161" s="11">
        <f t="shared" si="1"/>
        <v>44976</v>
      </c>
      <c r="H161" s="12">
        <v>50000.0</v>
      </c>
      <c r="I161" s="4" t="s">
        <v>260</v>
      </c>
      <c r="J161" s="4" t="s">
        <v>441</v>
      </c>
      <c r="K161" s="4" t="s">
        <v>20</v>
      </c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>
      <c r="A162" s="4" t="s">
        <v>14</v>
      </c>
      <c r="B162" s="9" t="s">
        <v>453</v>
      </c>
      <c r="C162" s="4" t="s">
        <v>454</v>
      </c>
      <c r="D162" s="4" t="s">
        <v>440</v>
      </c>
      <c r="E162" s="10">
        <v>360.0</v>
      </c>
      <c r="F162" s="11">
        <v>44616.0</v>
      </c>
      <c r="G162" s="11">
        <f t="shared" si="1"/>
        <v>44976</v>
      </c>
      <c r="H162" s="12">
        <v>50000.0</v>
      </c>
      <c r="I162" s="4" t="s">
        <v>260</v>
      </c>
      <c r="J162" s="4" t="s">
        <v>441</v>
      </c>
      <c r="K162" s="4" t="s">
        <v>20</v>
      </c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>
      <c r="A163" s="4" t="s">
        <v>14</v>
      </c>
      <c r="B163" s="9" t="s">
        <v>455</v>
      </c>
      <c r="C163" s="4" t="s">
        <v>456</v>
      </c>
      <c r="D163" s="4" t="s">
        <v>440</v>
      </c>
      <c r="E163" s="10">
        <v>240.0</v>
      </c>
      <c r="F163" s="11">
        <v>44616.0</v>
      </c>
      <c r="G163" s="11">
        <f t="shared" si="1"/>
        <v>44856</v>
      </c>
      <c r="H163" s="12">
        <v>200000.0</v>
      </c>
      <c r="I163" s="4" t="s">
        <v>260</v>
      </c>
      <c r="J163" s="4" t="s">
        <v>441</v>
      </c>
      <c r="K163" s="4" t="s">
        <v>20</v>
      </c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>
      <c r="A164" s="4" t="s">
        <v>14</v>
      </c>
      <c r="B164" s="9" t="s">
        <v>457</v>
      </c>
      <c r="C164" s="4" t="s">
        <v>458</v>
      </c>
      <c r="D164" s="4" t="s">
        <v>440</v>
      </c>
      <c r="E164" s="10">
        <v>300.0</v>
      </c>
      <c r="F164" s="11">
        <v>44616.0</v>
      </c>
      <c r="G164" s="11">
        <f t="shared" si="1"/>
        <v>44916</v>
      </c>
      <c r="H164" s="12">
        <v>49795.0</v>
      </c>
      <c r="I164" s="4" t="s">
        <v>260</v>
      </c>
      <c r="J164" s="4" t="s">
        <v>441</v>
      </c>
      <c r="K164" s="4" t="s">
        <v>20</v>
      </c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>
      <c r="A165" s="4" t="s">
        <v>14</v>
      </c>
      <c r="B165" s="9" t="s">
        <v>459</v>
      </c>
      <c r="C165" s="4" t="s">
        <v>460</v>
      </c>
      <c r="D165" s="4" t="s">
        <v>440</v>
      </c>
      <c r="E165" s="10">
        <v>270.0</v>
      </c>
      <c r="F165" s="11">
        <v>44616.0</v>
      </c>
      <c r="G165" s="11">
        <f t="shared" si="1"/>
        <v>44886</v>
      </c>
      <c r="H165" s="12">
        <v>56900.0</v>
      </c>
      <c r="I165" s="4" t="s">
        <v>260</v>
      </c>
      <c r="J165" s="4" t="s">
        <v>441</v>
      </c>
      <c r="K165" s="4" t="s">
        <v>20</v>
      </c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>
      <c r="A166" s="4" t="s">
        <v>14</v>
      </c>
      <c r="B166" s="9" t="s">
        <v>461</v>
      </c>
      <c r="C166" s="4" t="s">
        <v>462</v>
      </c>
      <c r="D166" s="4" t="s">
        <v>440</v>
      </c>
      <c r="E166" s="10">
        <v>270.0</v>
      </c>
      <c r="F166" s="11">
        <v>44616.0</v>
      </c>
      <c r="G166" s="11">
        <f t="shared" si="1"/>
        <v>44886</v>
      </c>
      <c r="H166" s="12">
        <v>57000.0</v>
      </c>
      <c r="I166" s="4" t="s">
        <v>260</v>
      </c>
      <c r="J166" s="4" t="s">
        <v>441</v>
      </c>
      <c r="K166" s="4" t="s">
        <v>20</v>
      </c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>
      <c r="A167" s="4" t="s">
        <v>14</v>
      </c>
      <c r="B167" s="9" t="s">
        <v>463</v>
      </c>
      <c r="C167" s="4" t="s">
        <v>464</v>
      </c>
      <c r="D167" s="4" t="s">
        <v>440</v>
      </c>
      <c r="E167" s="10">
        <v>240.0</v>
      </c>
      <c r="F167" s="11">
        <v>44616.0</v>
      </c>
      <c r="G167" s="11">
        <f t="shared" si="1"/>
        <v>44856</v>
      </c>
      <c r="H167" s="12">
        <v>50000.0</v>
      </c>
      <c r="I167" s="4" t="s">
        <v>260</v>
      </c>
      <c r="J167" s="4" t="s">
        <v>441</v>
      </c>
      <c r="K167" s="4" t="s">
        <v>20</v>
      </c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>
      <c r="A168" s="4" t="s">
        <v>14</v>
      </c>
      <c r="B168" s="9" t="s">
        <v>465</v>
      </c>
      <c r="C168" s="4" t="s">
        <v>61</v>
      </c>
      <c r="D168" s="4" t="s">
        <v>440</v>
      </c>
      <c r="E168" s="10">
        <v>240.0</v>
      </c>
      <c r="F168" s="11">
        <v>44616.0</v>
      </c>
      <c r="G168" s="11">
        <f t="shared" si="1"/>
        <v>44856</v>
      </c>
      <c r="H168" s="12">
        <v>50000.0</v>
      </c>
      <c r="I168" s="4" t="s">
        <v>260</v>
      </c>
      <c r="J168" s="4" t="s">
        <v>441</v>
      </c>
      <c r="K168" s="4" t="s">
        <v>20</v>
      </c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>
      <c r="A169" s="4" t="s">
        <v>14</v>
      </c>
      <c r="B169" s="9" t="s">
        <v>466</v>
      </c>
      <c r="C169" s="4" t="s">
        <v>467</v>
      </c>
      <c r="D169" s="4" t="s">
        <v>440</v>
      </c>
      <c r="E169" s="10">
        <v>360.0</v>
      </c>
      <c r="F169" s="11">
        <v>44616.0</v>
      </c>
      <c r="G169" s="11">
        <f t="shared" si="1"/>
        <v>44976</v>
      </c>
      <c r="H169" s="12">
        <v>56992.9</v>
      </c>
      <c r="I169" s="4" t="s">
        <v>260</v>
      </c>
      <c r="J169" s="4" t="s">
        <v>441</v>
      </c>
      <c r="K169" s="4" t="s">
        <v>20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>
      <c r="A170" s="4" t="s">
        <v>14</v>
      </c>
      <c r="B170" s="9" t="s">
        <v>468</v>
      </c>
      <c r="C170" s="4" t="s">
        <v>469</v>
      </c>
      <c r="D170" s="4" t="s">
        <v>440</v>
      </c>
      <c r="E170" s="10">
        <v>360.0</v>
      </c>
      <c r="F170" s="11">
        <v>44616.0</v>
      </c>
      <c r="G170" s="11">
        <f t="shared" si="1"/>
        <v>44976</v>
      </c>
      <c r="H170" s="12">
        <v>50000.0</v>
      </c>
      <c r="I170" s="4" t="s">
        <v>260</v>
      </c>
      <c r="J170" s="4" t="s">
        <v>441</v>
      </c>
      <c r="K170" s="4" t="s">
        <v>20</v>
      </c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>
      <c r="A171" s="4" t="s">
        <v>14</v>
      </c>
      <c r="B171" s="9" t="s">
        <v>470</v>
      </c>
      <c r="C171" s="4" t="s">
        <v>471</v>
      </c>
      <c r="D171" s="4" t="s">
        <v>440</v>
      </c>
      <c r="E171" s="10">
        <v>240.0</v>
      </c>
      <c r="F171" s="11">
        <v>44616.0</v>
      </c>
      <c r="G171" s="11">
        <f t="shared" si="1"/>
        <v>44856</v>
      </c>
      <c r="H171" s="12">
        <v>200000.0</v>
      </c>
      <c r="I171" s="4" t="s">
        <v>260</v>
      </c>
      <c r="J171" s="4" t="s">
        <v>441</v>
      </c>
      <c r="K171" s="4" t="s">
        <v>20</v>
      </c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>
      <c r="A172" s="4" t="s">
        <v>14</v>
      </c>
      <c r="B172" s="9" t="s">
        <v>472</v>
      </c>
      <c r="C172" s="4" t="s">
        <v>473</v>
      </c>
      <c r="D172" s="4" t="s">
        <v>440</v>
      </c>
      <c r="E172" s="10">
        <v>270.0</v>
      </c>
      <c r="F172" s="11">
        <v>44616.0</v>
      </c>
      <c r="G172" s="11">
        <f t="shared" si="1"/>
        <v>44886</v>
      </c>
      <c r="H172" s="12">
        <v>191900.0</v>
      </c>
      <c r="I172" s="4" t="s">
        <v>260</v>
      </c>
      <c r="J172" s="4" t="s">
        <v>441</v>
      </c>
      <c r="K172" s="4" t="s">
        <v>20</v>
      </c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>
      <c r="A173" s="4" t="s">
        <v>14</v>
      </c>
      <c r="B173" s="9" t="s">
        <v>474</v>
      </c>
      <c r="C173" s="4" t="s">
        <v>475</v>
      </c>
      <c r="D173" s="4" t="s">
        <v>440</v>
      </c>
      <c r="E173" s="10">
        <v>270.0</v>
      </c>
      <c r="F173" s="11">
        <v>44616.0</v>
      </c>
      <c r="G173" s="11">
        <f t="shared" si="1"/>
        <v>44886</v>
      </c>
      <c r="H173" s="12">
        <v>57000.0</v>
      </c>
      <c r="I173" s="4" t="s">
        <v>260</v>
      </c>
      <c r="J173" s="4" t="s">
        <v>441</v>
      </c>
      <c r="K173" s="4" t="s">
        <v>20</v>
      </c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>
      <c r="A174" s="4" t="s">
        <v>14</v>
      </c>
      <c r="B174" s="9" t="s">
        <v>476</v>
      </c>
      <c r="C174" s="4" t="s">
        <v>477</v>
      </c>
      <c r="D174" s="4" t="s">
        <v>440</v>
      </c>
      <c r="E174" s="10">
        <v>270.0</v>
      </c>
      <c r="F174" s="11">
        <v>44616.0</v>
      </c>
      <c r="G174" s="11">
        <f t="shared" si="1"/>
        <v>44886</v>
      </c>
      <c r="H174" s="12">
        <v>57000.0</v>
      </c>
      <c r="I174" s="4" t="s">
        <v>260</v>
      </c>
      <c r="J174" s="4" t="s">
        <v>441</v>
      </c>
      <c r="K174" s="4" t="s">
        <v>20</v>
      </c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>
      <c r="A175" s="4" t="s">
        <v>14</v>
      </c>
      <c r="B175" s="9" t="s">
        <v>478</v>
      </c>
      <c r="C175" s="4" t="s">
        <v>479</v>
      </c>
      <c r="D175" s="4" t="s">
        <v>440</v>
      </c>
      <c r="E175" s="10">
        <v>360.0</v>
      </c>
      <c r="F175" s="11">
        <v>44616.0</v>
      </c>
      <c r="G175" s="11">
        <f t="shared" si="1"/>
        <v>44976</v>
      </c>
      <c r="H175" s="12">
        <v>57000.0</v>
      </c>
      <c r="I175" s="4" t="s">
        <v>260</v>
      </c>
      <c r="J175" s="4" t="s">
        <v>441</v>
      </c>
      <c r="K175" s="4" t="s">
        <v>20</v>
      </c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>
      <c r="A176" s="4" t="s">
        <v>14</v>
      </c>
      <c r="B176" s="9" t="s">
        <v>480</v>
      </c>
      <c r="C176" s="4" t="s">
        <v>481</v>
      </c>
      <c r="D176" s="4" t="s">
        <v>440</v>
      </c>
      <c r="E176" s="10">
        <v>360.0</v>
      </c>
      <c r="F176" s="11">
        <v>44616.0</v>
      </c>
      <c r="G176" s="11">
        <f t="shared" si="1"/>
        <v>44976</v>
      </c>
      <c r="H176" s="12">
        <v>57000.0</v>
      </c>
      <c r="I176" s="4" t="s">
        <v>260</v>
      </c>
      <c r="J176" s="4" t="s">
        <v>441</v>
      </c>
      <c r="K176" s="4" t="s">
        <v>20</v>
      </c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>
      <c r="A177" s="4" t="s">
        <v>14</v>
      </c>
      <c r="B177" s="9" t="s">
        <v>482</v>
      </c>
      <c r="C177" s="4" t="s">
        <v>483</v>
      </c>
      <c r="D177" s="4" t="s">
        <v>259</v>
      </c>
      <c r="E177" s="10">
        <v>360.0</v>
      </c>
      <c r="F177" s="11">
        <v>44616.0</v>
      </c>
      <c r="G177" s="11">
        <f t="shared" si="1"/>
        <v>44976</v>
      </c>
      <c r="H177" s="12">
        <v>100000.0</v>
      </c>
      <c r="I177" s="4" t="s">
        <v>260</v>
      </c>
      <c r="J177" s="4" t="s">
        <v>261</v>
      </c>
      <c r="K177" s="4" t="s">
        <v>20</v>
      </c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>
      <c r="A178" s="4" t="s">
        <v>14</v>
      </c>
      <c r="B178" s="9" t="s">
        <v>484</v>
      </c>
      <c r="C178" s="4" t="s">
        <v>485</v>
      </c>
      <c r="D178" s="4" t="s">
        <v>259</v>
      </c>
      <c r="E178" s="10">
        <v>180.0</v>
      </c>
      <c r="F178" s="11">
        <v>44616.0</v>
      </c>
      <c r="G178" s="11">
        <f t="shared" si="1"/>
        <v>44796</v>
      </c>
      <c r="H178" s="12">
        <v>99985.5</v>
      </c>
      <c r="I178" s="4" t="s">
        <v>260</v>
      </c>
      <c r="J178" s="4" t="s">
        <v>261</v>
      </c>
      <c r="K178" s="4" t="s">
        <v>20</v>
      </c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>
      <c r="A179" s="4" t="s">
        <v>14</v>
      </c>
      <c r="B179" s="9" t="s">
        <v>486</v>
      </c>
      <c r="C179" s="4" t="s">
        <v>487</v>
      </c>
      <c r="D179" s="4" t="s">
        <v>259</v>
      </c>
      <c r="E179" s="10">
        <v>300.0</v>
      </c>
      <c r="F179" s="11">
        <v>44616.0</v>
      </c>
      <c r="G179" s="11">
        <f t="shared" si="1"/>
        <v>44916</v>
      </c>
      <c r="H179" s="12">
        <v>100000.0</v>
      </c>
      <c r="I179" s="4" t="s">
        <v>260</v>
      </c>
      <c r="J179" s="4" t="s">
        <v>261</v>
      </c>
      <c r="K179" s="4" t="s">
        <v>20</v>
      </c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>
      <c r="A180" s="4" t="s">
        <v>14</v>
      </c>
      <c r="B180" s="9" t="s">
        <v>488</v>
      </c>
      <c r="C180" s="4" t="s">
        <v>489</v>
      </c>
      <c r="D180" s="4" t="s">
        <v>259</v>
      </c>
      <c r="E180" s="10">
        <v>210.0</v>
      </c>
      <c r="F180" s="11">
        <v>44616.0</v>
      </c>
      <c r="G180" s="11">
        <f t="shared" si="1"/>
        <v>44826</v>
      </c>
      <c r="H180" s="12">
        <v>100000.0</v>
      </c>
      <c r="I180" s="4" t="s">
        <v>260</v>
      </c>
      <c r="J180" s="4" t="s">
        <v>261</v>
      </c>
      <c r="K180" s="4" t="s">
        <v>20</v>
      </c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>
      <c r="A181" s="4" t="s">
        <v>14</v>
      </c>
      <c r="B181" s="9" t="s">
        <v>490</v>
      </c>
      <c r="C181" s="4" t="s">
        <v>491</v>
      </c>
      <c r="D181" s="4" t="s">
        <v>259</v>
      </c>
      <c r="E181" s="10">
        <v>330.0</v>
      </c>
      <c r="F181" s="11">
        <v>44616.0</v>
      </c>
      <c r="G181" s="11">
        <f t="shared" si="1"/>
        <v>44946</v>
      </c>
      <c r="H181" s="12">
        <v>45000.0</v>
      </c>
      <c r="I181" s="4" t="s">
        <v>260</v>
      </c>
      <c r="J181" s="4" t="s">
        <v>261</v>
      </c>
      <c r="K181" s="4" t="s">
        <v>20</v>
      </c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>
      <c r="A182" s="4" t="s">
        <v>14</v>
      </c>
      <c r="B182" s="9" t="s">
        <v>492</v>
      </c>
      <c r="C182" s="4" t="s">
        <v>493</v>
      </c>
      <c r="D182" s="4" t="s">
        <v>259</v>
      </c>
      <c r="E182" s="10">
        <v>180.0</v>
      </c>
      <c r="F182" s="11">
        <v>44616.0</v>
      </c>
      <c r="G182" s="11">
        <f t="shared" si="1"/>
        <v>44796</v>
      </c>
      <c r="H182" s="12">
        <v>100000.0</v>
      </c>
      <c r="I182" s="4" t="s">
        <v>260</v>
      </c>
      <c r="J182" s="4" t="s">
        <v>261</v>
      </c>
      <c r="K182" s="4" t="s">
        <v>20</v>
      </c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>
      <c r="A183" s="4" t="s">
        <v>14</v>
      </c>
      <c r="B183" s="9" t="s">
        <v>494</v>
      </c>
      <c r="C183" s="4" t="s">
        <v>495</v>
      </c>
      <c r="D183" s="4" t="s">
        <v>259</v>
      </c>
      <c r="E183" s="10">
        <v>300.0</v>
      </c>
      <c r="F183" s="11">
        <v>44616.0</v>
      </c>
      <c r="G183" s="11">
        <f t="shared" si="1"/>
        <v>44916</v>
      </c>
      <c r="H183" s="12">
        <v>100000.0</v>
      </c>
      <c r="I183" s="4" t="s">
        <v>260</v>
      </c>
      <c r="J183" s="4" t="s">
        <v>261</v>
      </c>
      <c r="K183" s="4" t="s">
        <v>20</v>
      </c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>
      <c r="A184" s="4" t="s">
        <v>14</v>
      </c>
      <c r="B184" s="9" t="s">
        <v>496</v>
      </c>
      <c r="C184" s="4" t="s">
        <v>497</v>
      </c>
      <c r="D184" s="4" t="s">
        <v>259</v>
      </c>
      <c r="E184" s="10">
        <v>210.0</v>
      </c>
      <c r="F184" s="11">
        <v>44616.0</v>
      </c>
      <c r="G184" s="11">
        <f t="shared" si="1"/>
        <v>44826</v>
      </c>
      <c r="H184" s="12">
        <v>99852.0</v>
      </c>
      <c r="I184" s="4" t="s">
        <v>260</v>
      </c>
      <c r="J184" s="4" t="s">
        <v>261</v>
      </c>
      <c r="K184" s="4" t="s">
        <v>20</v>
      </c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>
      <c r="A185" s="4" t="s">
        <v>14</v>
      </c>
      <c r="B185" s="9" t="s">
        <v>498</v>
      </c>
      <c r="C185" s="4" t="s">
        <v>499</v>
      </c>
      <c r="D185" s="4" t="s">
        <v>259</v>
      </c>
      <c r="E185" s="10">
        <v>180.0</v>
      </c>
      <c r="F185" s="11">
        <v>44616.0</v>
      </c>
      <c r="G185" s="11">
        <f t="shared" si="1"/>
        <v>44796</v>
      </c>
      <c r="H185" s="12">
        <v>100000.0</v>
      </c>
      <c r="I185" s="4" t="s">
        <v>260</v>
      </c>
      <c r="J185" s="4" t="s">
        <v>261</v>
      </c>
      <c r="K185" s="4" t="s">
        <v>20</v>
      </c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>
      <c r="A186" s="4" t="s">
        <v>14</v>
      </c>
      <c r="B186" s="9" t="s">
        <v>500</v>
      </c>
      <c r="C186" s="4" t="s">
        <v>501</v>
      </c>
      <c r="D186" s="4" t="s">
        <v>259</v>
      </c>
      <c r="E186" s="10">
        <v>360.0</v>
      </c>
      <c r="F186" s="11">
        <v>44616.0</v>
      </c>
      <c r="G186" s="11">
        <f t="shared" si="1"/>
        <v>44976</v>
      </c>
      <c r="H186" s="12">
        <v>100000.0</v>
      </c>
      <c r="I186" s="4" t="s">
        <v>260</v>
      </c>
      <c r="J186" s="4" t="s">
        <v>261</v>
      </c>
      <c r="K186" s="4" t="s">
        <v>20</v>
      </c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>
      <c r="A187" s="4" t="s">
        <v>14</v>
      </c>
      <c r="B187" s="9" t="s">
        <v>502</v>
      </c>
      <c r="C187" s="4" t="s">
        <v>503</v>
      </c>
      <c r="D187" s="4" t="s">
        <v>259</v>
      </c>
      <c r="E187" s="10">
        <v>210.0</v>
      </c>
      <c r="F187" s="11">
        <v>44616.0</v>
      </c>
      <c r="G187" s="11">
        <f t="shared" si="1"/>
        <v>44826</v>
      </c>
      <c r="H187" s="12">
        <v>100000.0</v>
      </c>
      <c r="I187" s="4" t="s">
        <v>260</v>
      </c>
      <c r="J187" s="4" t="s">
        <v>261</v>
      </c>
      <c r="K187" s="4" t="s">
        <v>20</v>
      </c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>
      <c r="A188" s="4" t="s">
        <v>14</v>
      </c>
      <c r="B188" s="9" t="s">
        <v>504</v>
      </c>
      <c r="C188" s="4" t="s">
        <v>505</v>
      </c>
      <c r="D188" s="4" t="s">
        <v>259</v>
      </c>
      <c r="E188" s="10">
        <v>150.0</v>
      </c>
      <c r="F188" s="11">
        <v>44616.0</v>
      </c>
      <c r="G188" s="11">
        <f t="shared" si="1"/>
        <v>44766</v>
      </c>
      <c r="H188" s="12">
        <v>100000.0</v>
      </c>
      <c r="I188" s="4" t="s">
        <v>260</v>
      </c>
      <c r="J188" s="4" t="s">
        <v>261</v>
      </c>
      <c r="K188" s="4" t="s">
        <v>20</v>
      </c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>
      <c r="A189" s="4" t="s">
        <v>14</v>
      </c>
      <c r="B189" s="9" t="s">
        <v>506</v>
      </c>
      <c r="C189" s="4" t="s">
        <v>507</v>
      </c>
      <c r="D189" s="4" t="s">
        <v>259</v>
      </c>
      <c r="E189" s="10">
        <v>240.0</v>
      </c>
      <c r="F189" s="11">
        <v>44616.0</v>
      </c>
      <c r="G189" s="11">
        <f t="shared" si="1"/>
        <v>44856</v>
      </c>
      <c r="H189" s="12">
        <v>100000.0</v>
      </c>
      <c r="I189" s="4" t="s">
        <v>260</v>
      </c>
      <c r="J189" s="4" t="s">
        <v>261</v>
      </c>
      <c r="K189" s="4" t="s">
        <v>20</v>
      </c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>
      <c r="A190" s="4" t="s">
        <v>14</v>
      </c>
      <c r="B190" s="9" t="s">
        <v>508</v>
      </c>
      <c r="C190" s="4" t="s">
        <v>509</v>
      </c>
      <c r="D190" s="4" t="s">
        <v>259</v>
      </c>
      <c r="E190" s="10">
        <v>210.0</v>
      </c>
      <c r="F190" s="11">
        <v>44616.0</v>
      </c>
      <c r="G190" s="11">
        <f t="shared" si="1"/>
        <v>44826</v>
      </c>
      <c r="H190" s="12">
        <v>85000.0</v>
      </c>
      <c r="I190" s="4" t="s">
        <v>260</v>
      </c>
      <c r="J190" s="4" t="s">
        <v>261</v>
      </c>
      <c r="K190" s="4" t="s">
        <v>20</v>
      </c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>
      <c r="A191" s="4" t="s">
        <v>14</v>
      </c>
      <c r="B191" s="9" t="s">
        <v>510</v>
      </c>
      <c r="C191" s="4" t="s">
        <v>511</v>
      </c>
      <c r="D191" s="4" t="s">
        <v>259</v>
      </c>
      <c r="E191" s="10">
        <v>360.0</v>
      </c>
      <c r="F191" s="11">
        <v>44616.0</v>
      </c>
      <c r="G191" s="11">
        <f t="shared" si="1"/>
        <v>44976</v>
      </c>
      <c r="H191" s="12">
        <v>60000.0</v>
      </c>
      <c r="I191" s="4" t="s">
        <v>260</v>
      </c>
      <c r="J191" s="4" t="s">
        <v>261</v>
      </c>
      <c r="K191" s="4" t="s">
        <v>20</v>
      </c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>
      <c r="A192" s="4" t="s">
        <v>14</v>
      </c>
      <c r="B192" s="9" t="s">
        <v>512</v>
      </c>
      <c r="C192" s="4" t="s">
        <v>513</v>
      </c>
      <c r="D192" s="4" t="s">
        <v>259</v>
      </c>
      <c r="E192" s="10">
        <v>180.0</v>
      </c>
      <c r="F192" s="11">
        <v>44616.0</v>
      </c>
      <c r="G192" s="11">
        <f t="shared" si="1"/>
        <v>44796</v>
      </c>
      <c r="H192" s="12">
        <v>100000.0</v>
      </c>
      <c r="I192" s="4" t="s">
        <v>260</v>
      </c>
      <c r="J192" s="4" t="s">
        <v>261</v>
      </c>
      <c r="K192" s="4" t="s">
        <v>20</v>
      </c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>
      <c r="A193" s="4" t="s">
        <v>14</v>
      </c>
      <c r="B193" s="9" t="s">
        <v>514</v>
      </c>
      <c r="C193" s="4" t="s">
        <v>515</v>
      </c>
      <c r="D193" s="4" t="s">
        <v>259</v>
      </c>
      <c r="E193" s="10">
        <v>150.0</v>
      </c>
      <c r="F193" s="11">
        <v>44616.0</v>
      </c>
      <c r="G193" s="11">
        <f t="shared" si="1"/>
        <v>44766</v>
      </c>
      <c r="H193" s="12">
        <v>100000.0</v>
      </c>
      <c r="I193" s="4" t="s">
        <v>260</v>
      </c>
      <c r="J193" s="4" t="s">
        <v>261</v>
      </c>
      <c r="K193" s="4" t="s">
        <v>20</v>
      </c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>
      <c r="A194" s="4" t="s">
        <v>14</v>
      </c>
      <c r="B194" s="9" t="s">
        <v>516</v>
      </c>
      <c r="C194" s="4" t="s">
        <v>517</v>
      </c>
      <c r="D194" s="4" t="s">
        <v>518</v>
      </c>
      <c r="E194" s="10">
        <v>270.0</v>
      </c>
      <c r="F194" s="11">
        <v>44615.0</v>
      </c>
      <c r="G194" s="11">
        <f t="shared" si="1"/>
        <v>44885</v>
      </c>
      <c r="H194" s="12">
        <v>290500.0</v>
      </c>
      <c r="I194" s="4" t="s">
        <v>260</v>
      </c>
      <c r="J194" s="4" t="s">
        <v>519</v>
      </c>
      <c r="K194" s="4" t="s">
        <v>20</v>
      </c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>
      <c r="A195" s="4" t="s">
        <v>14</v>
      </c>
      <c r="B195" s="9" t="s">
        <v>520</v>
      </c>
      <c r="C195" s="4" t="s">
        <v>521</v>
      </c>
      <c r="D195" s="4" t="s">
        <v>522</v>
      </c>
      <c r="E195" s="10">
        <v>79.0</v>
      </c>
      <c r="F195" s="11">
        <v>44615.0</v>
      </c>
      <c r="G195" s="11">
        <f t="shared" si="1"/>
        <v>44694</v>
      </c>
      <c r="H195" s="12">
        <v>30000.0</v>
      </c>
      <c r="I195" s="4" t="s">
        <v>18</v>
      </c>
      <c r="J195" s="4" t="s">
        <v>523</v>
      </c>
      <c r="K195" s="4" t="s">
        <v>20</v>
      </c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>
      <c r="A196" s="4" t="s">
        <v>14</v>
      </c>
      <c r="B196" s="9" t="s">
        <v>524</v>
      </c>
      <c r="C196" s="4" t="s">
        <v>525</v>
      </c>
      <c r="D196" s="4" t="s">
        <v>526</v>
      </c>
      <c r="E196" s="10">
        <v>180.0</v>
      </c>
      <c r="F196" s="11">
        <v>44614.0</v>
      </c>
      <c r="G196" s="11">
        <f t="shared" si="1"/>
        <v>44794</v>
      </c>
      <c r="H196" s="12">
        <v>1500000.0</v>
      </c>
      <c r="I196" s="4" t="s">
        <v>260</v>
      </c>
      <c r="J196" s="4" t="s">
        <v>527</v>
      </c>
      <c r="K196" s="4" t="s">
        <v>20</v>
      </c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>
      <c r="A197" s="4" t="s">
        <v>14</v>
      </c>
      <c r="B197" s="9" t="s">
        <v>528</v>
      </c>
      <c r="C197" s="4" t="s">
        <v>529</v>
      </c>
      <c r="D197" s="4" t="s">
        <v>530</v>
      </c>
      <c r="E197" s="10">
        <v>1.0</v>
      </c>
      <c r="F197" s="11">
        <v>44614.0</v>
      </c>
      <c r="G197" s="11">
        <f t="shared" si="1"/>
        <v>44615</v>
      </c>
      <c r="H197" s="12">
        <v>252000.0</v>
      </c>
      <c r="I197" s="4" t="s">
        <v>24</v>
      </c>
      <c r="J197" s="4" t="s">
        <v>531</v>
      </c>
      <c r="K197" s="4" t="s">
        <v>26</v>
      </c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>
      <c r="A198" s="4" t="s">
        <v>14</v>
      </c>
      <c r="B198" s="9" t="s">
        <v>532</v>
      </c>
      <c r="C198" s="4" t="s">
        <v>533</v>
      </c>
      <c r="D198" s="4" t="s">
        <v>534</v>
      </c>
      <c r="E198" s="10">
        <v>1.0</v>
      </c>
      <c r="F198" s="11">
        <v>44614.0</v>
      </c>
      <c r="G198" s="11">
        <f t="shared" si="1"/>
        <v>44615</v>
      </c>
      <c r="H198" s="12">
        <v>283500.0</v>
      </c>
      <c r="I198" s="4" t="s">
        <v>24</v>
      </c>
      <c r="J198" s="4" t="s">
        <v>535</v>
      </c>
      <c r="K198" s="4" t="s">
        <v>26</v>
      </c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>
      <c r="A199" s="4" t="s">
        <v>14</v>
      </c>
      <c r="B199" s="9" t="s">
        <v>536</v>
      </c>
      <c r="C199" s="4" t="s">
        <v>537</v>
      </c>
      <c r="D199" s="4" t="s">
        <v>538</v>
      </c>
      <c r="E199" s="10">
        <v>1.0</v>
      </c>
      <c r="F199" s="11">
        <v>44614.0</v>
      </c>
      <c r="G199" s="11">
        <f t="shared" si="1"/>
        <v>44615</v>
      </c>
      <c r="H199" s="12">
        <v>200000.0</v>
      </c>
      <c r="I199" s="4" t="s">
        <v>24</v>
      </c>
      <c r="J199" s="4" t="s">
        <v>539</v>
      </c>
      <c r="K199" s="4" t="s">
        <v>26</v>
      </c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>
      <c r="A200" s="4" t="s">
        <v>14</v>
      </c>
      <c r="B200" s="9" t="s">
        <v>540</v>
      </c>
      <c r="C200" s="4" t="s">
        <v>541</v>
      </c>
      <c r="D200" s="4" t="s">
        <v>542</v>
      </c>
      <c r="E200" s="10">
        <v>1.0</v>
      </c>
      <c r="F200" s="11">
        <v>44614.0</v>
      </c>
      <c r="G200" s="11">
        <f t="shared" si="1"/>
        <v>44615</v>
      </c>
      <c r="H200" s="12">
        <v>228000.0</v>
      </c>
      <c r="I200" s="4" t="s">
        <v>24</v>
      </c>
      <c r="J200" s="4" t="s">
        <v>543</v>
      </c>
      <c r="K200" s="4" t="s">
        <v>26</v>
      </c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>
      <c r="A201" s="4" t="s">
        <v>14</v>
      </c>
      <c r="B201" s="9" t="s">
        <v>544</v>
      </c>
      <c r="C201" s="4" t="s">
        <v>545</v>
      </c>
      <c r="D201" s="4" t="s">
        <v>259</v>
      </c>
      <c r="E201" s="10">
        <v>120.0</v>
      </c>
      <c r="F201" s="11">
        <v>44611.0</v>
      </c>
      <c r="G201" s="11">
        <f t="shared" si="1"/>
        <v>44731</v>
      </c>
      <c r="H201" s="12">
        <v>97500.0</v>
      </c>
      <c r="I201" s="4" t="s">
        <v>260</v>
      </c>
      <c r="J201" s="4" t="s">
        <v>261</v>
      </c>
      <c r="K201" s="4" t="s">
        <v>20</v>
      </c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>
      <c r="A202" s="4" t="s">
        <v>14</v>
      </c>
      <c r="B202" s="9" t="s">
        <v>546</v>
      </c>
      <c r="C202" s="4" t="s">
        <v>547</v>
      </c>
      <c r="D202" s="4" t="s">
        <v>548</v>
      </c>
      <c r="E202" s="10">
        <v>180.0</v>
      </c>
      <c r="F202" s="11">
        <v>44611.0</v>
      </c>
      <c r="G202" s="11">
        <f t="shared" si="1"/>
        <v>44791</v>
      </c>
      <c r="H202" s="12">
        <v>30000.0</v>
      </c>
      <c r="I202" s="4" t="s">
        <v>260</v>
      </c>
      <c r="J202" s="4" t="s">
        <v>549</v>
      </c>
      <c r="K202" s="4" t="s">
        <v>20</v>
      </c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>
      <c r="A203" s="4" t="s">
        <v>14</v>
      </c>
      <c r="B203" s="9" t="s">
        <v>550</v>
      </c>
      <c r="C203" s="4" t="s">
        <v>551</v>
      </c>
      <c r="D203" s="4" t="s">
        <v>548</v>
      </c>
      <c r="E203" s="10">
        <v>180.0</v>
      </c>
      <c r="F203" s="11">
        <v>44611.0</v>
      </c>
      <c r="G203" s="11">
        <f t="shared" si="1"/>
        <v>44791</v>
      </c>
      <c r="H203" s="12">
        <v>30000.0</v>
      </c>
      <c r="I203" s="4" t="s">
        <v>260</v>
      </c>
      <c r="J203" s="4" t="s">
        <v>549</v>
      </c>
      <c r="K203" s="4" t="s">
        <v>20</v>
      </c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>
      <c r="A204" s="4" t="s">
        <v>14</v>
      </c>
      <c r="B204" s="9" t="s">
        <v>552</v>
      </c>
      <c r="C204" s="4" t="s">
        <v>553</v>
      </c>
      <c r="D204" s="4" t="s">
        <v>548</v>
      </c>
      <c r="E204" s="10">
        <v>150.0</v>
      </c>
      <c r="F204" s="11">
        <v>44611.0</v>
      </c>
      <c r="G204" s="11">
        <f t="shared" si="1"/>
        <v>44761</v>
      </c>
      <c r="H204" s="12">
        <v>30000.0</v>
      </c>
      <c r="I204" s="4" t="s">
        <v>260</v>
      </c>
      <c r="J204" s="4" t="s">
        <v>549</v>
      </c>
      <c r="K204" s="4" t="s">
        <v>20</v>
      </c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>
      <c r="A205" s="4" t="s">
        <v>14</v>
      </c>
      <c r="B205" s="9" t="s">
        <v>554</v>
      </c>
      <c r="C205" s="4" t="s">
        <v>555</v>
      </c>
      <c r="D205" s="4" t="s">
        <v>548</v>
      </c>
      <c r="E205" s="10">
        <v>210.0</v>
      </c>
      <c r="F205" s="11">
        <v>44611.0</v>
      </c>
      <c r="G205" s="11">
        <f t="shared" si="1"/>
        <v>44821</v>
      </c>
      <c r="H205" s="12">
        <v>21889.0</v>
      </c>
      <c r="I205" s="4" t="s">
        <v>260</v>
      </c>
      <c r="J205" s="4" t="s">
        <v>549</v>
      </c>
      <c r="K205" s="4" t="s">
        <v>20</v>
      </c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>
      <c r="A206" s="4" t="s">
        <v>14</v>
      </c>
      <c r="B206" s="9" t="s">
        <v>556</v>
      </c>
      <c r="C206" s="4" t="s">
        <v>557</v>
      </c>
      <c r="D206" s="4" t="s">
        <v>548</v>
      </c>
      <c r="E206" s="10">
        <v>180.0</v>
      </c>
      <c r="F206" s="11">
        <v>44611.0</v>
      </c>
      <c r="G206" s="11">
        <f t="shared" si="1"/>
        <v>44791</v>
      </c>
      <c r="H206" s="12">
        <v>30000.0</v>
      </c>
      <c r="I206" s="4" t="s">
        <v>260</v>
      </c>
      <c r="J206" s="4" t="s">
        <v>549</v>
      </c>
      <c r="K206" s="4" t="s">
        <v>20</v>
      </c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>
      <c r="A207" s="4" t="s">
        <v>14</v>
      </c>
      <c r="B207" s="9" t="s">
        <v>558</v>
      </c>
      <c r="C207" s="4" t="s">
        <v>559</v>
      </c>
      <c r="D207" s="4" t="s">
        <v>548</v>
      </c>
      <c r="E207" s="10">
        <v>240.0</v>
      </c>
      <c r="F207" s="11">
        <v>44611.0</v>
      </c>
      <c r="G207" s="11">
        <f t="shared" si="1"/>
        <v>44851</v>
      </c>
      <c r="H207" s="12">
        <v>30000.0</v>
      </c>
      <c r="I207" s="4" t="s">
        <v>260</v>
      </c>
      <c r="J207" s="4" t="s">
        <v>549</v>
      </c>
      <c r="K207" s="4" t="s">
        <v>20</v>
      </c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>
      <c r="A208" s="4" t="s">
        <v>14</v>
      </c>
      <c r="B208" s="9" t="s">
        <v>560</v>
      </c>
      <c r="C208" s="4" t="s">
        <v>561</v>
      </c>
      <c r="D208" s="4" t="s">
        <v>548</v>
      </c>
      <c r="E208" s="10">
        <v>180.0</v>
      </c>
      <c r="F208" s="11">
        <v>44611.0</v>
      </c>
      <c r="G208" s="11">
        <f t="shared" si="1"/>
        <v>44791</v>
      </c>
      <c r="H208" s="12">
        <v>30000.0</v>
      </c>
      <c r="I208" s="4" t="s">
        <v>260</v>
      </c>
      <c r="J208" s="4" t="s">
        <v>549</v>
      </c>
      <c r="K208" s="4" t="s">
        <v>20</v>
      </c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>
      <c r="A209" s="4" t="s">
        <v>14</v>
      </c>
      <c r="B209" s="9" t="s">
        <v>562</v>
      </c>
      <c r="C209" s="4" t="s">
        <v>563</v>
      </c>
      <c r="D209" s="4" t="s">
        <v>548</v>
      </c>
      <c r="E209" s="10">
        <v>270.0</v>
      </c>
      <c r="F209" s="11">
        <v>44611.0</v>
      </c>
      <c r="G209" s="11">
        <f t="shared" si="1"/>
        <v>44881</v>
      </c>
      <c r="H209" s="12">
        <v>30000.0</v>
      </c>
      <c r="I209" s="4" t="s">
        <v>260</v>
      </c>
      <c r="J209" s="4" t="s">
        <v>549</v>
      </c>
      <c r="K209" s="4" t="s">
        <v>20</v>
      </c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>
      <c r="A210" s="4" t="s">
        <v>14</v>
      </c>
      <c r="B210" s="9" t="s">
        <v>564</v>
      </c>
      <c r="C210" s="4" t="s">
        <v>565</v>
      </c>
      <c r="D210" s="4" t="s">
        <v>548</v>
      </c>
      <c r="E210" s="10">
        <v>180.0</v>
      </c>
      <c r="F210" s="11">
        <v>44611.0</v>
      </c>
      <c r="G210" s="11">
        <f t="shared" si="1"/>
        <v>44791</v>
      </c>
      <c r="H210" s="12">
        <v>29038.96</v>
      </c>
      <c r="I210" s="4" t="s">
        <v>260</v>
      </c>
      <c r="J210" s="4" t="s">
        <v>549</v>
      </c>
      <c r="K210" s="4" t="s">
        <v>20</v>
      </c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>
      <c r="A211" s="4" t="s">
        <v>14</v>
      </c>
      <c r="B211" s="9" t="s">
        <v>566</v>
      </c>
      <c r="C211" s="4" t="s">
        <v>567</v>
      </c>
      <c r="D211" s="4" t="s">
        <v>548</v>
      </c>
      <c r="E211" s="10">
        <v>180.0</v>
      </c>
      <c r="F211" s="11">
        <v>44611.0</v>
      </c>
      <c r="G211" s="11">
        <f t="shared" si="1"/>
        <v>44791</v>
      </c>
      <c r="H211" s="12">
        <v>30000.0</v>
      </c>
      <c r="I211" s="4" t="s">
        <v>260</v>
      </c>
      <c r="J211" s="4" t="s">
        <v>549</v>
      </c>
      <c r="K211" s="4" t="s">
        <v>20</v>
      </c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>
      <c r="A212" s="4" t="s">
        <v>14</v>
      </c>
      <c r="B212" s="9" t="s">
        <v>568</v>
      </c>
      <c r="C212" s="4" t="s">
        <v>569</v>
      </c>
      <c r="D212" s="4" t="s">
        <v>570</v>
      </c>
      <c r="E212" s="10">
        <v>540.0</v>
      </c>
      <c r="F212" s="11">
        <v>44610.0</v>
      </c>
      <c r="G212" s="11">
        <f t="shared" si="1"/>
        <v>45150</v>
      </c>
      <c r="H212" s="12">
        <v>723350.54</v>
      </c>
      <c r="I212" s="4" t="s">
        <v>260</v>
      </c>
      <c r="J212" s="4" t="s">
        <v>571</v>
      </c>
      <c r="K212" s="4" t="s">
        <v>20</v>
      </c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>
      <c r="A213" s="4" t="s">
        <v>14</v>
      </c>
      <c r="B213" s="9" t="s">
        <v>572</v>
      </c>
      <c r="C213" s="4" t="s">
        <v>573</v>
      </c>
      <c r="D213" s="4" t="s">
        <v>574</v>
      </c>
      <c r="E213" s="4"/>
      <c r="F213" s="11">
        <v>44610.0</v>
      </c>
      <c r="G213" s="11">
        <f t="shared" si="1"/>
        <v>44610</v>
      </c>
      <c r="H213" s="12"/>
      <c r="I213" s="4" t="s">
        <v>18</v>
      </c>
      <c r="J213" s="4" t="s">
        <v>575</v>
      </c>
      <c r="K213" s="4" t="s">
        <v>50</v>
      </c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>
      <c r="A214" s="4" t="s">
        <v>14</v>
      </c>
      <c r="B214" s="9" t="s">
        <v>576</v>
      </c>
      <c r="C214" s="4" t="s">
        <v>577</v>
      </c>
      <c r="D214" s="4" t="s">
        <v>578</v>
      </c>
      <c r="E214" s="10">
        <v>360.0</v>
      </c>
      <c r="F214" s="11">
        <v>44608.0</v>
      </c>
      <c r="G214" s="11">
        <f t="shared" si="1"/>
        <v>44968</v>
      </c>
      <c r="H214" s="12">
        <v>495531.72</v>
      </c>
      <c r="I214" s="4" t="s">
        <v>45</v>
      </c>
      <c r="J214" s="4" t="s">
        <v>579</v>
      </c>
      <c r="K214" s="4" t="s">
        <v>50</v>
      </c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>
      <c r="A215" s="4" t="s">
        <v>14</v>
      </c>
      <c r="B215" s="9" t="s">
        <v>580</v>
      </c>
      <c r="C215" s="4" t="s">
        <v>581</v>
      </c>
      <c r="D215" s="4" t="s">
        <v>582</v>
      </c>
      <c r="E215" s="10">
        <v>360.0</v>
      </c>
      <c r="F215" s="11">
        <v>44608.0</v>
      </c>
      <c r="G215" s="11">
        <f t="shared" si="1"/>
        <v>44968</v>
      </c>
      <c r="H215" s="12">
        <v>1817911.4</v>
      </c>
      <c r="I215" s="4" t="s">
        <v>45</v>
      </c>
      <c r="J215" s="4" t="s">
        <v>583</v>
      </c>
      <c r="K215" s="4" t="s">
        <v>50</v>
      </c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>
      <c r="A216" s="4" t="s">
        <v>14</v>
      </c>
      <c r="B216" s="9" t="s">
        <v>584</v>
      </c>
      <c r="C216" s="4" t="s">
        <v>585</v>
      </c>
      <c r="D216" s="4" t="s">
        <v>586</v>
      </c>
      <c r="E216" s="4"/>
      <c r="F216" s="11">
        <v>44608.0</v>
      </c>
      <c r="G216" s="11">
        <f t="shared" si="1"/>
        <v>44608</v>
      </c>
      <c r="H216" s="12"/>
      <c r="I216" s="4" t="s">
        <v>45</v>
      </c>
      <c r="J216" s="4" t="s">
        <v>587</v>
      </c>
      <c r="K216" s="4" t="s">
        <v>50</v>
      </c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>
      <c r="A217" s="4" t="s">
        <v>14</v>
      </c>
      <c r="B217" s="9" t="s">
        <v>588</v>
      </c>
      <c r="C217" s="4" t="s">
        <v>589</v>
      </c>
      <c r="D217" s="4" t="s">
        <v>590</v>
      </c>
      <c r="E217" s="10">
        <v>12.0</v>
      </c>
      <c r="F217" s="11">
        <v>44608.0</v>
      </c>
      <c r="G217" s="11">
        <f t="shared" si="1"/>
        <v>44620</v>
      </c>
      <c r="H217" s="12">
        <v>120862.11</v>
      </c>
      <c r="I217" s="4" t="s">
        <v>45</v>
      </c>
      <c r="J217" s="4" t="s">
        <v>591</v>
      </c>
      <c r="K217" s="4" t="s">
        <v>50</v>
      </c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>
      <c r="A218" s="4" t="s">
        <v>14</v>
      </c>
      <c r="B218" s="9" t="s">
        <v>592</v>
      </c>
      <c r="C218" s="4" t="s">
        <v>180</v>
      </c>
      <c r="D218" s="4" t="s">
        <v>593</v>
      </c>
      <c r="E218" s="4"/>
      <c r="F218" s="11">
        <v>44608.0</v>
      </c>
      <c r="G218" s="11">
        <f t="shared" si="1"/>
        <v>44608</v>
      </c>
      <c r="H218" s="12"/>
      <c r="I218" s="4" t="s">
        <v>45</v>
      </c>
      <c r="J218" s="4" t="s">
        <v>594</v>
      </c>
      <c r="K218" s="4" t="s">
        <v>50</v>
      </c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>
      <c r="A219" s="4" t="s">
        <v>14</v>
      </c>
      <c r="B219" s="9" t="s">
        <v>595</v>
      </c>
      <c r="C219" s="4" t="s">
        <v>100</v>
      </c>
      <c r="D219" s="4" t="s">
        <v>596</v>
      </c>
      <c r="E219" s="10">
        <v>5.0</v>
      </c>
      <c r="F219" s="11">
        <v>44607.0</v>
      </c>
      <c r="G219" s="11">
        <f t="shared" si="1"/>
        <v>44612</v>
      </c>
      <c r="H219" s="12">
        <v>225000.0</v>
      </c>
      <c r="I219" s="4" t="s">
        <v>24</v>
      </c>
      <c r="J219" s="4" t="s">
        <v>597</v>
      </c>
      <c r="K219" s="4" t="s">
        <v>26</v>
      </c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>
      <c r="A220" s="4" t="s">
        <v>14</v>
      </c>
      <c r="B220" s="9" t="s">
        <v>598</v>
      </c>
      <c r="C220" s="4" t="s">
        <v>599</v>
      </c>
      <c r="D220" s="4" t="s">
        <v>600</v>
      </c>
      <c r="E220" s="10">
        <v>1.0</v>
      </c>
      <c r="F220" s="11">
        <v>44607.0</v>
      </c>
      <c r="G220" s="11">
        <f t="shared" si="1"/>
        <v>44608</v>
      </c>
      <c r="H220" s="12">
        <v>250000.0</v>
      </c>
      <c r="I220" s="4" t="s">
        <v>24</v>
      </c>
      <c r="J220" s="4" t="s">
        <v>601</v>
      </c>
      <c r="K220" s="4" t="s">
        <v>26</v>
      </c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>
      <c r="A221" s="4" t="s">
        <v>14</v>
      </c>
      <c r="B221" s="9" t="s">
        <v>602</v>
      </c>
      <c r="C221" s="4" t="s">
        <v>100</v>
      </c>
      <c r="D221" s="4" t="s">
        <v>603</v>
      </c>
      <c r="E221" s="10">
        <v>2.0</v>
      </c>
      <c r="F221" s="11">
        <v>44604.0</v>
      </c>
      <c r="G221" s="11">
        <f t="shared" si="1"/>
        <v>44606</v>
      </c>
      <c r="H221" s="12">
        <v>299000.0</v>
      </c>
      <c r="I221" s="4" t="s">
        <v>24</v>
      </c>
      <c r="J221" s="4" t="s">
        <v>604</v>
      </c>
      <c r="K221" s="4" t="s">
        <v>26</v>
      </c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>
      <c r="A222" s="4" t="s">
        <v>14</v>
      </c>
      <c r="B222" s="9" t="s">
        <v>605</v>
      </c>
      <c r="C222" s="4" t="s">
        <v>606</v>
      </c>
      <c r="D222" s="4" t="s">
        <v>607</v>
      </c>
      <c r="E222" s="10">
        <v>360.0</v>
      </c>
      <c r="F222" s="11">
        <v>44603.0</v>
      </c>
      <c r="G222" s="11">
        <f t="shared" si="1"/>
        <v>44963</v>
      </c>
      <c r="H222" s="12">
        <v>1851467.01</v>
      </c>
      <c r="I222" s="4" t="s">
        <v>45</v>
      </c>
      <c r="J222" s="4" t="s">
        <v>608</v>
      </c>
      <c r="K222" s="4" t="s">
        <v>50</v>
      </c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>
      <c r="A223" s="4" t="s">
        <v>14</v>
      </c>
      <c r="B223" s="9" t="s">
        <v>609</v>
      </c>
      <c r="C223" s="4" t="s">
        <v>610</v>
      </c>
      <c r="D223" s="4" t="s">
        <v>570</v>
      </c>
      <c r="E223" s="10">
        <v>720.0</v>
      </c>
      <c r="F223" s="11">
        <v>44603.0</v>
      </c>
      <c r="G223" s="11">
        <f t="shared" si="1"/>
        <v>45323</v>
      </c>
      <c r="H223" s="12">
        <v>816480.0</v>
      </c>
      <c r="I223" s="4" t="s">
        <v>260</v>
      </c>
      <c r="J223" s="4" t="s">
        <v>571</v>
      </c>
      <c r="K223" s="4" t="s">
        <v>20</v>
      </c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>
      <c r="A224" s="4" t="s">
        <v>14</v>
      </c>
      <c r="B224" s="9" t="s">
        <v>611</v>
      </c>
      <c r="C224" s="4" t="s">
        <v>209</v>
      </c>
      <c r="D224" s="4" t="s">
        <v>612</v>
      </c>
      <c r="E224" s="4"/>
      <c r="F224" s="11">
        <v>44603.0</v>
      </c>
      <c r="G224" s="11">
        <f t="shared" si="1"/>
        <v>44603</v>
      </c>
      <c r="H224" s="12"/>
      <c r="I224" s="4" t="s">
        <v>45</v>
      </c>
      <c r="J224" s="4" t="s">
        <v>613</v>
      </c>
      <c r="K224" s="4" t="s">
        <v>50</v>
      </c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>
      <c r="A225" s="4" t="s">
        <v>14</v>
      </c>
      <c r="B225" s="9" t="s">
        <v>614</v>
      </c>
      <c r="C225" s="4" t="s">
        <v>615</v>
      </c>
      <c r="D225" s="4" t="s">
        <v>616</v>
      </c>
      <c r="E225" s="10">
        <v>9.0</v>
      </c>
      <c r="F225" s="11">
        <v>44602.0</v>
      </c>
      <c r="G225" s="11">
        <f t="shared" si="1"/>
        <v>44611</v>
      </c>
      <c r="H225" s="12">
        <v>300000.0</v>
      </c>
      <c r="I225" s="4" t="s">
        <v>24</v>
      </c>
      <c r="J225" s="4" t="s">
        <v>617</v>
      </c>
      <c r="K225" s="4" t="s">
        <v>26</v>
      </c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>
      <c r="A226" s="4" t="s">
        <v>14</v>
      </c>
      <c r="B226" s="9" t="s">
        <v>618</v>
      </c>
      <c r="C226" s="4" t="s">
        <v>619</v>
      </c>
      <c r="D226" s="4" t="s">
        <v>620</v>
      </c>
      <c r="E226" s="10">
        <v>1.0</v>
      </c>
      <c r="F226" s="11">
        <v>44602.0</v>
      </c>
      <c r="G226" s="11">
        <f t="shared" si="1"/>
        <v>44603</v>
      </c>
      <c r="H226" s="12">
        <v>186000.0</v>
      </c>
      <c r="I226" s="4" t="s">
        <v>24</v>
      </c>
      <c r="J226" s="4" t="s">
        <v>621</v>
      </c>
      <c r="K226" s="4" t="s">
        <v>26</v>
      </c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>
      <c r="A227" s="4" t="s">
        <v>14</v>
      </c>
      <c r="B227" s="9" t="s">
        <v>622</v>
      </c>
      <c r="C227" s="4" t="s">
        <v>623</v>
      </c>
      <c r="D227" s="4" t="s">
        <v>624</v>
      </c>
      <c r="E227" s="10">
        <v>3.0</v>
      </c>
      <c r="F227" s="11">
        <v>44602.0</v>
      </c>
      <c r="G227" s="11">
        <f t="shared" si="1"/>
        <v>44605</v>
      </c>
      <c r="H227" s="12">
        <v>300000.0</v>
      </c>
      <c r="I227" s="4" t="s">
        <v>24</v>
      </c>
      <c r="J227" s="4" t="s">
        <v>625</v>
      </c>
      <c r="K227" s="4" t="s">
        <v>26</v>
      </c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>
      <c r="A228" s="4" t="s">
        <v>14</v>
      </c>
      <c r="B228" s="9" t="s">
        <v>626</v>
      </c>
      <c r="C228" s="4" t="s">
        <v>615</v>
      </c>
      <c r="D228" s="4" t="s">
        <v>627</v>
      </c>
      <c r="E228" s="10">
        <v>7.0</v>
      </c>
      <c r="F228" s="11">
        <v>44602.0</v>
      </c>
      <c r="G228" s="11">
        <f t="shared" si="1"/>
        <v>44609</v>
      </c>
      <c r="H228" s="12">
        <v>300000.0</v>
      </c>
      <c r="I228" s="4" t="s">
        <v>24</v>
      </c>
      <c r="J228" s="4" t="s">
        <v>628</v>
      </c>
      <c r="K228" s="4" t="s">
        <v>26</v>
      </c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>
      <c r="A229" s="4" t="s">
        <v>14</v>
      </c>
      <c r="B229" s="9" t="s">
        <v>629</v>
      </c>
      <c r="C229" s="4" t="s">
        <v>529</v>
      </c>
      <c r="D229" s="4" t="s">
        <v>630</v>
      </c>
      <c r="E229" s="10">
        <v>1.0</v>
      </c>
      <c r="F229" s="11">
        <v>44602.0</v>
      </c>
      <c r="G229" s="11">
        <f t="shared" si="1"/>
        <v>44603</v>
      </c>
      <c r="H229" s="12">
        <v>217000.0</v>
      </c>
      <c r="I229" s="4" t="s">
        <v>24</v>
      </c>
      <c r="J229" s="4" t="s">
        <v>631</v>
      </c>
      <c r="K229" s="4" t="s">
        <v>26</v>
      </c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>
      <c r="A230" s="4" t="s">
        <v>14</v>
      </c>
      <c r="B230" s="9" t="s">
        <v>632</v>
      </c>
      <c r="C230" s="4" t="s">
        <v>633</v>
      </c>
      <c r="D230" s="4" t="s">
        <v>634</v>
      </c>
      <c r="E230" s="4"/>
      <c r="F230" s="11">
        <v>44601.0</v>
      </c>
      <c r="G230" s="11">
        <f t="shared" si="1"/>
        <v>44601</v>
      </c>
      <c r="H230" s="12"/>
      <c r="I230" s="4" t="s">
        <v>24</v>
      </c>
      <c r="J230" s="4" t="s">
        <v>635</v>
      </c>
      <c r="K230" s="4" t="s">
        <v>50</v>
      </c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>
      <c r="A231" s="4" t="s">
        <v>14</v>
      </c>
      <c r="B231" s="9" t="s">
        <v>636</v>
      </c>
      <c r="C231" s="4" t="s">
        <v>637</v>
      </c>
      <c r="D231" s="4" t="s">
        <v>638</v>
      </c>
      <c r="E231" s="4"/>
      <c r="F231" s="11">
        <v>44595.0</v>
      </c>
      <c r="G231" s="11">
        <f t="shared" si="1"/>
        <v>44595</v>
      </c>
      <c r="H231" s="12">
        <v>3.759976235E7</v>
      </c>
      <c r="I231" s="4" t="s">
        <v>45</v>
      </c>
      <c r="J231" s="4" t="s">
        <v>639</v>
      </c>
      <c r="K231" s="4" t="s">
        <v>50</v>
      </c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>
      <c r="A232" s="4" t="s">
        <v>14</v>
      </c>
      <c r="B232" s="9" t="s">
        <v>640</v>
      </c>
      <c r="C232" s="4" t="s">
        <v>641</v>
      </c>
      <c r="D232" s="4" t="s">
        <v>642</v>
      </c>
      <c r="E232" s="10">
        <v>90.0</v>
      </c>
      <c r="F232" s="11">
        <v>44589.0</v>
      </c>
      <c r="G232" s="11">
        <f t="shared" si="1"/>
        <v>44679</v>
      </c>
      <c r="H232" s="12">
        <v>153328.47</v>
      </c>
      <c r="I232" s="4" t="s">
        <v>45</v>
      </c>
      <c r="J232" s="4" t="s">
        <v>643</v>
      </c>
      <c r="K232" s="4" t="s">
        <v>50</v>
      </c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>
      <c r="A233" s="4" t="s">
        <v>14</v>
      </c>
      <c r="B233" s="14" t="s">
        <v>644</v>
      </c>
      <c r="C233" s="4"/>
      <c r="D233" s="4" t="s">
        <v>645</v>
      </c>
      <c r="E233" s="10">
        <v>360.0</v>
      </c>
      <c r="F233" s="11">
        <v>44583.0</v>
      </c>
      <c r="G233" s="11">
        <f t="shared" si="1"/>
        <v>44943</v>
      </c>
      <c r="H233" s="12">
        <v>7157.16</v>
      </c>
      <c r="I233" s="4" t="s">
        <v>53</v>
      </c>
      <c r="J233" s="4" t="s">
        <v>646</v>
      </c>
      <c r="K233" s="4" t="s">
        <v>199</v>
      </c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>
      <c r="A234" s="4" t="s">
        <v>14</v>
      </c>
      <c r="B234" s="9" t="s">
        <v>647</v>
      </c>
      <c r="C234" s="4" t="s">
        <v>648</v>
      </c>
      <c r="D234" s="4" t="s">
        <v>649</v>
      </c>
      <c r="E234" s="10">
        <v>420.0</v>
      </c>
      <c r="F234" s="11">
        <v>44583.0</v>
      </c>
      <c r="G234" s="11">
        <f t="shared" si="1"/>
        <v>45003</v>
      </c>
      <c r="H234" s="12">
        <v>308368.0</v>
      </c>
      <c r="I234" s="4" t="s">
        <v>260</v>
      </c>
      <c r="J234" s="4" t="s">
        <v>650</v>
      </c>
      <c r="K234" s="4" t="s">
        <v>20</v>
      </c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>
      <c r="A235" s="4" t="s">
        <v>14</v>
      </c>
      <c r="B235" s="9" t="s">
        <v>651</v>
      </c>
      <c r="C235" s="4" t="s">
        <v>652</v>
      </c>
      <c r="D235" s="4" t="s">
        <v>649</v>
      </c>
      <c r="E235" s="10">
        <v>300.0</v>
      </c>
      <c r="F235" s="11">
        <v>44583.0</v>
      </c>
      <c r="G235" s="11">
        <f t="shared" si="1"/>
        <v>44883</v>
      </c>
      <c r="H235" s="12">
        <v>319996.8</v>
      </c>
      <c r="I235" s="4" t="s">
        <v>260</v>
      </c>
      <c r="J235" s="4" t="s">
        <v>650</v>
      </c>
      <c r="K235" s="4" t="s">
        <v>20</v>
      </c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>
      <c r="A236" s="4" t="s">
        <v>14</v>
      </c>
      <c r="B236" s="9" t="s">
        <v>653</v>
      </c>
      <c r="C236" s="4" t="s">
        <v>654</v>
      </c>
      <c r="D236" s="4" t="s">
        <v>649</v>
      </c>
      <c r="E236" s="10">
        <v>450.0</v>
      </c>
      <c r="F236" s="11">
        <v>44583.0</v>
      </c>
      <c r="G236" s="11">
        <f t="shared" si="1"/>
        <v>45033</v>
      </c>
      <c r="H236" s="12">
        <v>348887.5</v>
      </c>
      <c r="I236" s="4" t="s">
        <v>260</v>
      </c>
      <c r="J236" s="4" t="s">
        <v>650</v>
      </c>
      <c r="K236" s="4" t="s">
        <v>20</v>
      </c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>
      <c r="A237" s="4" t="s">
        <v>14</v>
      </c>
      <c r="B237" s="9" t="s">
        <v>655</v>
      </c>
      <c r="C237" s="4" t="s">
        <v>656</v>
      </c>
      <c r="D237" s="4" t="s">
        <v>649</v>
      </c>
      <c r="E237" s="10">
        <v>360.0</v>
      </c>
      <c r="F237" s="11">
        <v>44583.0</v>
      </c>
      <c r="G237" s="11">
        <f t="shared" si="1"/>
        <v>44943</v>
      </c>
      <c r="H237" s="12">
        <v>348412.5</v>
      </c>
      <c r="I237" s="4" t="s">
        <v>260</v>
      </c>
      <c r="J237" s="4" t="s">
        <v>650</v>
      </c>
      <c r="K237" s="4" t="s">
        <v>20</v>
      </c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>
      <c r="A238" s="4" t="s">
        <v>14</v>
      </c>
      <c r="B238" s="9" t="s">
        <v>657</v>
      </c>
      <c r="C238" s="4" t="s">
        <v>658</v>
      </c>
      <c r="D238" s="4" t="s">
        <v>659</v>
      </c>
      <c r="E238" s="10">
        <v>1.0</v>
      </c>
      <c r="F238" s="11">
        <v>44582.0</v>
      </c>
      <c r="G238" s="11">
        <f t="shared" si="1"/>
        <v>44583</v>
      </c>
      <c r="H238" s="12">
        <v>389700.0</v>
      </c>
      <c r="I238" s="4" t="s">
        <v>24</v>
      </c>
      <c r="J238" s="4" t="s">
        <v>660</v>
      </c>
      <c r="K238" s="4" t="s">
        <v>26</v>
      </c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>
      <c r="A239" s="4" t="s">
        <v>14</v>
      </c>
      <c r="B239" s="9" t="s">
        <v>661</v>
      </c>
      <c r="C239" s="4" t="s">
        <v>662</v>
      </c>
      <c r="D239" s="4" t="s">
        <v>663</v>
      </c>
      <c r="E239" s="10">
        <v>10.0</v>
      </c>
      <c r="F239" s="11">
        <v>44582.0</v>
      </c>
      <c r="G239" s="11">
        <f t="shared" si="1"/>
        <v>44592</v>
      </c>
      <c r="H239" s="12">
        <v>199700.0</v>
      </c>
      <c r="I239" s="4" t="s">
        <v>24</v>
      </c>
      <c r="J239" s="4" t="s">
        <v>664</v>
      </c>
      <c r="K239" s="4" t="s">
        <v>26</v>
      </c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>
      <c r="A240" s="4" t="s">
        <v>14</v>
      </c>
      <c r="B240" s="9" t="s">
        <v>665</v>
      </c>
      <c r="C240" s="4" t="s">
        <v>100</v>
      </c>
      <c r="D240" s="4" t="s">
        <v>666</v>
      </c>
      <c r="E240" s="10">
        <v>6.0</v>
      </c>
      <c r="F240" s="11">
        <v>44582.0</v>
      </c>
      <c r="G240" s="11">
        <f t="shared" si="1"/>
        <v>44588</v>
      </c>
      <c r="H240" s="12">
        <v>385000.0</v>
      </c>
      <c r="I240" s="4" t="s">
        <v>24</v>
      </c>
      <c r="J240" s="4" t="s">
        <v>667</v>
      </c>
      <c r="K240" s="4" t="s">
        <v>26</v>
      </c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>
      <c r="A241" s="4" t="s">
        <v>14</v>
      </c>
      <c r="B241" s="9" t="s">
        <v>668</v>
      </c>
      <c r="C241" s="4" t="s">
        <v>100</v>
      </c>
      <c r="D241" s="4" t="s">
        <v>669</v>
      </c>
      <c r="E241" s="10">
        <v>4.0</v>
      </c>
      <c r="F241" s="11">
        <v>44581.0</v>
      </c>
      <c r="G241" s="11">
        <f t="shared" si="1"/>
        <v>44585</v>
      </c>
      <c r="H241" s="12">
        <v>320000.0</v>
      </c>
      <c r="I241" s="4" t="s">
        <v>24</v>
      </c>
      <c r="J241" s="4" t="s">
        <v>670</v>
      </c>
      <c r="K241" s="4" t="s">
        <v>26</v>
      </c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>
      <c r="A242" s="4" t="s">
        <v>14</v>
      </c>
      <c r="B242" s="9" t="s">
        <v>671</v>
      </c>
      <c r="C242" s="4" t="s">
        <v>672</v>
      </c>
      <c r="D242" s="4" t="s">
        <v>673</v>
      </c>
      <c r="E242" s="10">
        <v>1.0</v>
      </c>
      <c r="F242" s="11">
        <v>44581.0</v>
      </c>
      <c r="G242" s="11">
        <f t="shared" si="1"/>
        <v>44582</v>
      </c>
      <c r="H242" s="12">
        <v>188666.0</v>
      </c>
      <c r="I242" s="4" t="s">
        <v>24</v>
      </c>
      <c r="J242" s="4" t="s">
        <v>674</v>
      </c>
      <c r="K242" s="4" t="s">
        <v>26</v>
      </c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>
      <c r="A243" s="4" t="s">
        <v>14</v>
      </c>
      <c r="B243" s="9" t="s">
        <v>675</v>
      </c>
      <c r="C243" s="4" t="s">
        <v>676</v>
      </c>
      <c r="D243" s="4" t="s">
        <v>677</v>
      </c>
      <c r="E243" s="10">
        <v>87.0</v>
      </c>
      <c r="F243" s="11">
        <v>44580.0</v>
      </c>
      <c r="G243" s="11">
        <f t="shared" si="1"/>
        <v>44667</v>
      </c>
      <c r="H243" s="12">
        <v>124964.0</v>
      </c>
      <c r="I243" s="4" t="s">
        <v>18</v>
      </c>
      <c r="J243" s="4" t="s">
        <v>678</v>
      </c>
      <c r="K243" s="4" t="s">
        <v>20</v>
      </c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>
      <c r="A244" s="4" t="s">
        <v>14</v>
      </c>
      <c r="B244" s="9" t="s">
        <v>679</v>
      </c>
      <c r="C244" s="4" t="s">
        <v>680</v>
      </c>
      <c r="D244" s="4" t="s">
        <v>681</v>
      </c>
      <c r="E244" s="10">
        <v>26.0</v>
      </c>
      <c r="F244" s="11">
        <v>44580.0</v>
      </c>
      <c r="G244" s="11">
        <f t="shared" si="1"/>
        <v>44606</v>
      </c>
      <c r="H244" s="12">
        <v>325000.0</v>
      </c>
      <c r="I244" s="4" t="s">
        <v>24</v>
      </c>
      <c r="J244" s="4" t="s">
        <v>682</v>
      </c>
      <c r="K244" s="4" t="s">
        <v>26</v>
      </c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>
      <c r="A245" s="4" t="s">
        <v>14</v>
      </c>
      <c r="B245" s="9" t="s">
        <v>683</v>
      </c>
      <c r="C245" s="4" t="s">
        <v>684</v>
      </c>
      <c r="D245" s="4" t="s">
        <v>685</v>
      </c>
      <c r="E245" s="10">
        <v>1.0</v>
      </c>
      <c r="F245" s="11">
        <v>44579.0</v>
      </c>
      <c r="G245" s="11">
        <f t="shared" si="1"/>
        <v>44580</v>
      </c>
      <c r="H245" s="12">
        <v>447200.0</v>
      </c>
      <c r="I245" s="4" t="s">
        <v>24</v>
      </c>
      <c r="J245" s="4" t="s">
        <v>686</v>
      </c>
      <c r="K245" s="4" t="s">
        <v>26</v>
      </c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>
      <c r="A246" s="4" t="s">
        <v>14</v>
      </c>
      <c r="B246" s="9" t="s">
        <v>687</v>
      </c>
      <c r="C246" s="4" t="s">
        <v>688</v>
      </c>
      <c r="D246" s="4" t="s">
        <v>689</v>
      </c>
      <c r="E246" s="10">
        <v>1.0</v>
      </c>
      <c r="F246" s="11">
        <v>44579.0</v>
      </c>
      <c r="G246" s="11">
        <f t="shared" si="1"/>
        <v>44580</v>
      </c>
      <c r="H246" s="12">
        <v>248000.0</v>
      </c>
      <c r="I246" s="4" t="s">
        <v>24</v>
      </c>
      <c r="J246" s="4" t="s">
        <v>690</v>
      </c>
      <c r="K246" s="4" t="s">
        <v>26</v>
      </c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>
      <c r="A247" s="4" t="s">
        <v>14</v>
      </c>
      <c r="B247" s="9" t="s">
        <v>691</v>
      </c>
      <c r="C247" s="4" t="s">
        <v>615</v>
      </c>
      <c r="D247" s="4" t="s">
        <v>692</v>
      </c>
      <c r="E247" s="10">
        <v>7.0</v>
      </c>
      <c r="F247" s="11">
        <v>44579.0</v>
      </c>
      <c r="G247" s="11">
        <f t="shared" si="1"/>
        <v>44586</v>
      </c>
      <c r="H247" s="12">
        <v>375000.0</v>
      </c>
      <c r="I247" s="4" t="s">
        <v>24</v>
      </c>
      <c r="J247" s="4" t="s">
        <v>693</v>
      </c>
      <c r="K247" s="4" t="s">
        <v>26</v>
      </c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>
      <c r="A248" s="4" t="s">
        <v>14</v>
      </c>
      <c r="B248" s="9" t="s">
        <v>694</v>
      </c>
      <c r="C248" s="4" t="s">
        <v>695</v>
      </c>
      <c r="D248" s="4" t="s">
        <v>696</v>
      </c>
      <c r="E248" s="10">
        <v>5.0</v>
      </c>
      <c r="F248" s="11">
        <v>44579.0</v>
      </c>
      <c r="G248" s="11">
        <f t="shared" si="1"/>
        <v>44584</v>
      </c>
      <c r="H248" s="12">
        <v>190000.0</v>
      </c>
      <c r="I248" s="4" t="s">
        <v>24</v>
      </c>
      <c r="J248" s="4" t="s">
        <v>697</v>
      </c>
      <c r="K248" s="4" t="s">
        <v>26</v>
      </c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>
      <c r="A249" s="4" t="s">
        <v>14</v>
      </c>
      <c r="B249" s="9" t="s">
        <v>698</v>
      </c>
      <c r="C249" s="4" t="s">
        <v>684</v>
      </c>
      <c r="D249" s="4" t="s">
        <v>699</v>
      </c>
      <c r="E249" s="10">
        <v>1.0</v>
      </c>
      <c r="F249" s="11">
        <v>44579.0</v>
      </c>
      <c r="G249" s="11">
        <f t="shared" si="1"/>
        <v>44580</v>
      </c>
      <c r="H249" s="12">
        <v>487800.0</v>
      </c>
      <c r="I249" s="4" t="s">
        <v>24</v>
      </c>
      <c r="J249" s="4" t="s">
        <v>700</v>
      </c>
      <c r="K249" s="4" t="s">
        <v>26</v>
      </c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>
      <c r="A250" s="4" t="s">
        <v>14</v>
      </c>
      <c r="B250" s="9" t="s">
        <v>701</v>
      </c>
      <c r="C250" s="4" t="s">
        <v>702</v>
      </c>
      <c r="D250" s="4" t="s">
        <v>703</v>
      </c>
      <c r="E250" s="10">
        <v>1.0</v>
      </c>
      <c r="F250" s="11">
        <v>44579.0</v>
      </c>
      <c r="G250" s="11">
        <f t="shared" si="1"/>
        <v>44580</v>
      </c>
      <c r="H250" s="12">
        <v>180000.0</v>
      </c>
      <c r="I250" s="4" t="s">
        <v>24</v>
      </c>
      <c r="J250" s="4" t="s">
        <v>704</v>
      </c>
      <c r="K250" s="4" t="s">
        <v>26</v>
      </c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>
      <c r="A251" s="4" t="s">
        <v>14</v>
      </c>
      <c r="B251" s="9" t="s">
        <v>705</v>
      </c>
      <c r="C251" s="4" t="s">
        <v>706</v>
      </c>
      <c r="D251" s="4" t="s">
        <v>707</v>
      </c>
      <c r="E251" s="10">
        <v>182.0</v>
      </c>
      <c r="F251" s="11">
        <v>44575.0</v>
      </c>
      <c r="G251" s="11">
        <f t="shared" si="1"/>
        <v>44757</v>
      </c>
      <c r="H251" s="12">
        <v>135000.0</v>
      </c>
      <c r="I251" s="4" t="s">
        <v>18</v>
      </c>
      <c r="J251" s="4" t="s">
        <v>708</v>
      </c>
      <c r="K251" s="4" t="s">
        <v>20</v>
      </c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>
      <c r="A252" s="4" t="s">
        <v>14</v>
      </c>
      <c r="B252" s="9" t="s">
        <v>709</v>
      </c>
      <c r="C252" s="4" t="s">
        <v>569</v>
      </c>
      <c r="D252" s="4" t="s">
        <v>518</v>
      </c>
      <c r="E252" s="10">
        <v>300.0</v>
      </c>
      <c r="F252" s="11">
        <v>44575.0</v>
      </c>
      <c r="G252" s="11">
        <f t="shared" si="1"/>
        <v>44875</v>
      </c>
      <c r="H252" s="12">
        <v>151762.5</v>
      </c>
      <c r="I252" s="4" t="s">
        <v>260</v>
      </c>
      <c r="J252" s="4" t="s">
        <v>519</v>
      </c>
      <c r="K252" s="4" t="s">
        <v>20</v>
      </c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>
      <c r="A253" s="4" t="s">
        <v>14</v>
      </c>
      <c r="B253" s="9" t="s">
        <v>710</v>
      </c>
      <c r="C253" s="4" t="s">
        <v>711</v>
      </c>
      <c r="D253" s="4" t="s">
        <v>518</v>
      </c>
      <c r="E253" s="10">
        <v>270.0</v>
      </c>
      <c r="F253" s="11">
        <v>44575.0</v>
      </c>
      <c r="G253" s="11">
        <f t="shared" si="1"/>
        <v>44845</v>
      </c>
      <c r="H253" s="12">
        <v>192008.0</v>
      </c>
      <c r="I253" s="4" t="s">
        <v>260</v>
      </c>
      <c r="J253" s="4" t="s">
        <v>519</v>
      </c>
      <c r="K253" s="4" t="s">
        <v>20</v>
      </c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>
      <c r="A254" s="4" t="s">
        <v>14</v>
      </c>
      <c r="B254" s="9" t="s">
        <v>712</v>
      </c>
      <c r="C254" s="4" t="s">
        <v>713</v>
      </c>
      <c r="D254" s="4" t="s">
        <v>714</v>
      </c>
      <c r="E254" s="10">
        <v>1.0</v>
      </c>
      <c r="F254" s="11">
        <v>44575.0</v>
      </c>
      <c r="G254" s="11">
        <f t="shared" si="1"/>
        <v>44576</v>
      </c>
      <c r="H254" s="12">
        <v>250000.0</v>
      </c>
      <c r="I254" s="4" t="s">
        <v>24</v>
      </c>
      <c r="J254" s="4" t="s">
        <v>715</v>
      </c>
      <c r="K254" s="4" t="s">
        <v>26</v>
      </c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>
      <c r="A255" s="4" t="s">
        <v>14</v>
      </c>
      <c r="B255" s="9" t="s">
        <v>716</v>
      </c>
      <c r="C255" s="4" t="s">
        <v>662</v>
      </c>
      <c r="D255" s="4" t="s">
        <v>717</v>
      </c>
      <c r="E255" s="10">
        <v>10.0</v>
      </c>
      <c r="F255" s="11">
        <v>44575.0</v>
      </c>
      <c r="G255" s="11">
        <f t="shared" si="1"/>
        <v>44585</v>
      </c>
      <c r="H255" s="12">
        <v>200000.0</v>
      </c>
      <c r="I255" s="4" t="s">
        <v>24</v>
      </c>
      <c r="J255" s="4" t="s">
        <v>718</v>
      </c>
      <c r="K255" s="4" t="s">
        <v>26</v>
      </c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>
      <c r="A256" s="4" t="s">
        <v>14</v>
      </c>
      <c r="B256" s="9" t="s">
        <v>719</v>
      </c>
      <c r="C256" s="4" t="s">
        <v>720</v>
      </c>
      <c r="D256" s="4" t="s">
        <v>721</v>
      </c>
      <c r="E256" s="10">
        <v>1.0</v>
      </c>
      <c r="F256" s="11">
        <v>44575.0</v>
      </c>
      <c r="G256" s="11">
        <f t="shared" si="1"/>
        <v>44576</v>
      </c>
      <c r="H256" s="12">
        <v>190000.0</v>
      </c>
      <c r="I256" s="4" t="s">
        <v>24</v>
      </c>
      <c r="J256" s="4" t="s">
        <v>722</v>
      </c>
      <c r="K256" s="4" t="s">
        <v>26</v>
      </c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>
      <c r="A257" s="4" t="s">
        <v>14</v>
      </c>
      <c r="B257" s="9" t="s">
        <v>723</v>
      </c>
      <c r="C257" s="4" t="s">
        <v>720</v>
      </c>
      <c r="D257" s="4" t="s">
        <v>724</v>
      </c>
      <c r="E257" s="10">
        <v>1.0</v>
      </c>
      <c r="F257" s="11">
        <v>44575.0</v>
      </c>
      <c r="G257" s="11">
        <f t="shared" si="1"/>
        <v>44576</v>
      </c>
      <c r="H257" s="12">
        <v>205000.0</v>
      </c>
      <c r="I257" s="4" t="s">
        <v>24</v>
      </c>
      <c r="J257" s="4" t="s">
        <v>725</v>
      </c>
      <c r="K257" s="4" t="s">
        <v>26</v>
      </c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>
      <c r="A259" s="4" t="s">
        <v>14</v>
      </c>
      <c r="B259" s="9" t="s">
        <v>726</v>
      </c>
      <c r="C259" s="4" t="s">
        <v>569</v>
      </c>
      <c r="D259" s="4" t="s">
        <v>518</v>
      </c>
      <c r="E259" s="10">
        <v>300.0</v>
      </c>
      <c r="F259" s="11">
        <v>44574.0</v>
      </c>
      <c r="G259" s="11">
        <f t="shared" ref="G259:G290" si="2">F259+E259</f>
        <v>44874</v>
      </c>
      <c r="H259" s="12">
        <v>283294.12</v>
      </c>
      <c r="I259" s="4" t="s">
        <v>260</v>
      </c>
      <c r="J259" s="4" t="s">
        <v>519</v>
      </c>
      <c r="K259" s="4" t="s">
        <v>20</v>
      </c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>
      <c r="A260" s="4" t="s">
        <v>14</v>
      </c>
      <c r="B260" s="9" t="s">
        <v>727</v>
      </c>
      <c r="C260" s="4" t="s">
        <v>569</v>
      </c>
      <c r="D260" s="4" t="s">
        <v>518</v>
      </c>
      <c r="E260" s="10">
        <v>270.0</v>
      </c>
      <c r="F260" s="11">
        <v>44574.0</v>
      </c>
      <c r="G260" s="11">
        <f t="shared" si="2"/>
        <v>44844</v>
      </c>
      <c r="H260" s="12">
        <v>286101.5</v>
      </c>
      <c r="I260" s="4" t="s">
        <v>260</v>
      </c>
      <c r="J260" s="4" t="s">
        <v>519</v>
      </c>
      <c r="K260" s="4" t="s">
        <v>20</v>
      </c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>
      <c r="A261" s="4" t="s">
        <v>14</v>
      </c>
      <c r="B261" s="9" t="s">
        <v>728</v>
      </c>
      <c r="C261" s="4" t="s">
        <v>569</v>
      </c>
      <c r="D261" s="4" t="s">
        <v>518</v>
      </c>
      <c r="E261" s="10">
        <v>210.0</v>
      </c>
      <c r="F261" s="11">
        <v>44574.0</v>
      </c>
      <c r="G261" s="11">
        <f t="shared" si="2"/>
        <v>44784</v>
      </c>
      <c r="H261" s="12">
        <v>291465.24</v>
      </c>
      <c r="I261" s="4" t="s">
        <v>260</v>
      </c>
      <c r="J261" s="4" t="s">
        <v>519</v>
      </c>
      <c r="K261" s="4" t="s">
        <v>20</v>
      </c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>
      <c r="A262" s="4" t="s">
        <v>14</v>
      </c>
      <c r="B262" s="9" t="s">
        <v>729</v>
      </c>
      <c r="C262" s="4" t="s">
        <v>569</v>
      </c>
      <c r="D262" s="4" t="s">
        <v>518</v>
      </c>
      <c r="E262" s="10">
        <v>240.0</v>
      </c>
      <c r="F262" s="11">
        <v>44574.0</v>
      </c>
      <c r="G262" s="11">
        <f t="shared" si="2"/>
        <v>44814</v>
      </c>
      <c r="H262" s="12">
        <v>224086.0</v>
      </c>
      <c r="I262" s="4" t="s">
        <v>260</v>
      </c>
      <c r="J262" s="4" t="s">
        <v>519</v>
      </c>
      <c r="K262" s="4" t="s">
        <v>20</v>
      </c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>
      <c r="A263" s="4" t="s">
        <v>14</v>
      </c>
      <c r="B263" s="9" t="s">
        <v>730</v>
      </c>
      <c r="C263" s="4" t="s">
        <v>569</v>
      </c>
      <c r="D263" s="4" t="s">
        <v>518</v>
      </c>
      <c r="E263" s="10">
        <v>270.0</v>
      </c>
      <c r="F263" s="11">
        <v>44574.0</v>
      </c>
      <c r="G263" s="11">
        <f t="shared" si="2"/>
        <v>44844</v>
      </c>
      <c r="H263" s="12">
        <v>291000.0</v>
      </c>
      <c r="I263" s="4" t="s">
        <v>260</v>
      </c>
      <c r="J263" s="4" t="s">
        <v>519</v>
      </c>
      <c r="K263" s="4" t="s">
        <v>20</v>
      </c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>
      <c r="A264" s="4" t="s">
        <v>14</v>
      </c>
      <c r="B264" s="9" t="s">
        <v>731</v>
      </c>
      <c r="C264" s="4" t="s">
        <v>569</v>
      </c>
      <c r="D264" s="4" t="s">
        <v>518</v>
      </c>
      <c r="E264" s="10">
        <v>360.0</v>
      </c>
      <c r="F264" s="11">
        <v>44574.0</v>
      </c>
      <c r="G264" s="11">
        <f t="shared" si="2"/>
        <v>44934</v>
      </c>
      <c r="H264" s="12">
        <v>263050.0</v>
      </c>
      <c r="I264" s="4" t="s">
        <v>260</v>
      </c>
      <c r="J264" s="4" t="s">
        <v>519</v>
      </c>
      <c r="K264" s="4" t="s">
        <v>20</v>
      </c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>
      <c r="A265" s="4" t="s">
        <v>14</v>
      </c>
      <c r="B265" s="9" t="s">
        <v>732</v>
      </c>
      <c r="C265" s="4" t="s">
        <v>569</v>
      </c>
      <c r="D265" s="4" t="s">
        <v>518</v>
      </c>
      <c r="E265" s="10">
        <v>240.0</v>
      </c>
      <c r="F265" s="11">
        <v>44574.0</v>
      </c>
      <c r="G265" s="11">
        <f t="shared" si="2"/>
        <v>44814</v>
      </c>
      <c r="H265" s="12">
        <v>209979.9</v>
      </c>
      <c r="I265" s="4" t="s">
        <v>260</v>
      </c>
      <c r="J265" s="4" t="s">
        <v>519</v>
      </c>
      <c r="K265" s="4" t="s">
        <v>20</v>
      </c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>
      <c r="A266" s="4" t="s">
        <v>14</v>
      </c>
      <c r="B266" s="9" t="s">
        <v>733</v>
      </c>
      <c r="C266" s="4" t="s">
        <v>569</v>
      </c>
      <c r="D266" s="4" t="s">
        <v>518</v>
      </c>
      <c r="E266" s="10">
        <v>240.0</v>
      </c>
      <c r="F266" s="11">
        <v>44574.0</v>
      </c>
      <c r="G266" s="11">
        <f t="shared" si="2"/>
        <v>44814</v>
      </c>
      <c r="H266" s="12">
        <v>291016.04</v>
      </c>
      <c r="I266" s="4" t="s">
        <v>260</v>
      </c>
      <c r="J266" s="4" t="s">
        <v>519</v>
      </c>
      <c r="K266" s="4" t="s">
        <v>20</v>
      </c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>
      <c r="A267" s="4" t="s">
        <v>14</v>
      </c>
      <c r="B267" s="9" t="s">
        <v>734</v>
      </c>
      <c r="C267" s="4" t="s">
        <v>735</v>
      </c>
      <c r="D267" s="4" t="s">
        <v>518</v>
      </c>
      <c r="E267" s="10">
        <v>210.0</v>
      </c>
      <c r="F267" s="11">
        <v>44574.0</v>
      </c>
      <c r="G267" s="11">
        <f t="shared" si="2"/>
        <v>44784</v>
      </c>
      <c r="H267" s="12">
        <v>240100.0</v>
      </c>
      <c r="I267" s="4" t="s">
        <v>260</v>
      </c>
      <c r="J267" s="4" t="s">
        <v>519</v>
      </c>
      <c r="K267" s="4" t="s">
        <v>20</v>
      </c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>
      <c r="A268" s="4" t="s">
        <v>14</v>
      </c>
      <c r="B268" s="9" t="s">
        <v>736</v>
      </c>
      <c r="C268" s="4" t="s">
        <v>737</v>
      </c>
      <c r="D268" s="4" t="s">
        <v>548</v>
      </c>
      <c r="E268" s="10">
        <v>360.0</v>
      </c>
      <c r="F268" s="11">
        <v>44573.0</v>
      </c>
      <c r="G268" s="11">
        <f t="shared" si="2"/>
        <v>44933</v>
      </c>
      <c r="H268" s="12">
        <v>30000.0</v>
      </c>
      <c r="I268" s="4" t="s">
        <v>260</v>
      </c>
      <c r="J268" s="4" t="s">
        <v>549</v>
      </c>
      <c r="K268" s="4" t="s">
        <v>20</v>
      </c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>
      <c r="A269" s="4" t="s">
        <v>14</v>
      </c>
      <c r="B269" s="9" t="s">
        <v>738</v>
      </c>
      <c r="C269" s="4" t="s">
        <v>739</v>
      </c>
      <c r="D269" s="4" t="s">
        <v>548</v>
      </c>
      <c r="E269" s="10">
        <v>300.0</v>
      </c>
      <c r="F269" s="11">
        <v>44573.0</v>
      </c>
      <c r="G269" s="11">
        <f t="shared" si="2"/>
        <v>44873</v>
      </c>
      <c r="H269" s="12">
        <v>10600.0</v>
      </c>
      <c r="I269" s="4" t="s">
        <v>260</v>
      </c>
      <c r="J269" s="4" t="s">
        <v>549</v>
      </c>
      <c r="K269" s="4" t="s">
        <v>20</v>
      </c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>
      <c r="A270" s="4" t="s">
        <v>14</v>
      </c>
      <c r="B270" s="9" t="s">
        <v>740</v>
      </c>
      <c r="C270" s="4" t="s">
        <v>569</v>
      </c>
      <c r="D270" s="4" t="s">
        <v>570</v>
      </c>
      <c r="E270" s="10">
        <v>360.0</v>
      </c>
      <c r="F270" s="11">
        <v>44573.0</v>
      </c>
      <c r="G270" s="11">
        <f t="shared" si="2"/>
        <v>44933</v>
      </c>
      <c r="H270" s="12">
        <v>470331.54</v>
      </c>
      <c r="I270" s="4" t="s">
        <v>260</v>
      </c>
      <c r="J270" s="4" t="s">
        <v>571</v>
      </c>
      <c r="K270" s="4" t="s">
        <v>20</v>
      </c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>
      <c r="A271" s="4" t="s">
        <v>14</v>
      </c>
      <c r="B271" s="9" t="s">
        <v>741</v>
      </c>
      <c r="C271" s="4" t="s">
        <v>569</v>
      </c>
      <c r="D271" s="4" t="s">
        <v>570</v>
      </c>
      <c r="E271" s="10">
        <v>480.0</v>
      </c>
      <c r="F271" s="11">
        <v>44573.0</v>
      </c>
      <c r="G271" s="11">
        <f t="shared" si="2"/>
        <v>45053</v>
      </c>
      <c r="H271" s="12">
        <v>699012.75</v>
      </c>
      <c r="I271" s="4" t="s">
        <v>260</v>
      </c>
      <c r="J271" s="4" t="s">
        <v>571</v>
      </c>
      <c r="K271" s="4" t="s">
        <v>20</v>
      </c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>
      <c r="A272" s="4" t="s">
        <v>14</v>
      </c>
      <c r="B272" s="9" t="s">
        <v>742</v>
      </c>
      <c r="C272" s="4" t="s">
        <v>569</v>
      </c>
      <c r="D272" s="4" t="s">
        <v>570</v>
      </c>
      <c r="E272" s="10">
        <v>450.0</v>
      </c>
      <c r="F272" s="11">
        <v>44573.0</v>
      </c>
      <c r="G272" s="11">
        <f t="shared" si="2"/>
        <v>45023</v>
      </c>
      <c r="H272" s="12">
        <v>684080.86</v>
      </c>
      <c r="I272" s="4" t="s">
        <v>260</v>
      </c>
      <c r="J272" s="4" t="s">
        <v>571</v>
      </c>
      <c r="K272" s="4" t="s">
        <v>20</v>
      </c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>
      <c r="A273" s="4" t="s">
        <v>14</v>
      </c>
      <c r="B273" s="9" t="s">
        <v>743</v>
      </c>
      <c r="C273" s="4" t="s">
        <v>569</v>
      </c>
      <c r="D273" s="4" t="s">
        <v>570</v>
      </c>
      <c r="E273" s="10">
        <v>420.0</v>
      </c>
      <c r="F273" s="11">
        <v>44573.0</v>
      </c>
      <c r="G273" s="11">
        <f t="shared" si="2"/>
        <v>44993</v>
      </c>
      <c r="H273" s="12">
        <v>700097.97</v>
      </c>
      <c r="I273" s="4" t="s">
        <v>260</v>
      </c>
      <c r="J273" s="4" t="s">
        <v>571</v>
      </c>
      <c r="K273" s="4" t="s">
        <v>20</v>
      </c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>
      <c r="A274" s="4" t="s">
        <v>14</v>
      </c>
      <c r="B274" s="9" t="s">
        <v>744</v>
      </c>
      <c r="C274" s="4" t="s">
        <v>745</v>
      </c>
      <c r="D274" s="4" t="s">
        <v>570</v>
      </c>
      <c r="E274" s="10">
        <v>540.0</v>
      </c>
      <c r="F274" s="11">
        <v>44573.0</v>
      </c>
      <c r="G274" s="11">
        <f t="shared" si="2"/>
        <v>45113</v>
      </c>
      <c r="H274" s="12">
        <v>768806.5</v>
      </c>
      <c r="I274" s="4" t="s">
        <v>260</v>
      </c>
      <c r="J274" s="4" t="s">
        <v>571</v>
      </c>
      <c r="K274" s="4" t="s">
        <v>20</v>
      </c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>
      <c r="A275" s="4" t="s">
        <v>14</v>
      </c>
      <c r="B275" s="9" t="s">
        <v>746</v>
      </c>
      <c r="C275" s="4" t="s">
        <v>735</v>
      </c>
      <c r="D275" s="4" t="s">
        <v>570</v>
      </c>
      <c r="E275" s="10">
        <v>600.0</v>
      </c>
      <c r="F275" s="11">
        <v>44573.0</v>
      </c>
      <c r="G275" s="11">
        <f t="shared" si="2"/>
        <v>45173</v>
      </c>
      <c r="H275" s="12">
        <v>675577.95</v>
      </c>
      <c r="I275" s="4" t="s">
        <v>260</v>
      </c>
      <c r="J275" s="4" t="s">
        <v>571</v>
      </c>
      <c r="K275" s="4" t="s">
        <v>20</v>
      </c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>
      <c r="A276" s="4" t="s">
        <v>14</v>
      </c>
      <c r="B276" s="9" t="s">
        <v>747</v>
      </c>
      <c r="C276" s="4" t="s">
        <v>748</v>
      </c>
      <c r="D276" s="4" t="s">
        <v>570</v>
      </c>
      <c r="E276" s="10">
        <v>300.0</v>
      </c>
      <c r="F276" s="11">
        <v>44573.0</v>
      </c>
      <c r="G276" s="11">
        <f t="shared" si="2"/>
        <v>44873</v>
      </c>
      <c r="H276" s="12">
        <v>399069.0</v>
      </c>
      <c r="I276" s="4" t="s">
        <v>260</v>
      </c>
      <c r="J276" s="4" t="s">
        <v>571</v>
      </c>
      <c r="K276" s="4" t="s">
        <v>20</v>
      </c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>
      <c r="A277" s="4" t="s">
        <v>14</v>
      </c>
      <c r="B277" s="9" t="s">
        <v>749</v>
      </c>
      <c r="C277" s="4" t="s">
        <v>569</v>
      </c>
      <c r="D277" s="4" t="s">
        <v>570</v>
      </c>
      <c r="E277" s="10">
        <v>450.0</v>
      </c>
      <c r="F277" s="11">
        <v>44573.0</v>
      </c>
      <c r="G277" s="11">
        <f t="shared" si="2"/>
        <v>45023</v>
      </c>
      <c r="H277" s="12">
        <v>563933.93</v>
      </c>
      <c r="I277" s="4" t="s">
        <v>260</v>
      </c>
      <c r="J277" s="4" t="s">
        <v>571</v>
      </c>
      <c r="K277" s="4" t="s">
        <v>20</v>
      </c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>
      <c r="A278" s="4" t="s">
        <v>14</v>
      </c>
      <c r="B278" s="9" t="s">
        <v>750</v>
      </c>
      <c r="C278" s="4" t="s">
        <v>751</v>
      </c>
      <c r="D278" s="4" t="s">
        <v>570</v>
      </c>
      <c r="E278" s="10">
        <v>420.0</v>
      </c>
      <c r="F278" s="11">
        <v>44573.0</v>
      </c>
      <c r="G278" s="11">
        <f t="shared" si="2"/>
        <v>44993</v>
      </c>
      <c r="H278" s="12">
        <v>537344.89</v>
      </c>
      <c r="I278" s="4" t="s">
        <v>260</v>
      </c>
      <c r="J278" s="4" t="s">
        <v>571</v>
      </c>
      <c r="K278" s="4" t="s">
        <v>20</v>
      </c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>
      <c r="A279" s="4" t="s">
        <v>14</v>
      </c>
      <c r="B279" s="9" t="s">
        <v>752</v>
      </c>
      <c r="C279" s="4" t="s">
        <v>753</v>
      </c>
      <c r="D279" s="4" t="s">
        <v>570</v>
      </c>
      <c r="E279" s="10">
        <v>720.0</v>
      </c>
      <c r="F279" s="11">
        <v>44573.0</v>
      </c>
      <c r="G279" s="11">
        <f t="shared" si="2"/>
        <v>45293</v>
      </c>
      <c r="H279" s="12">
        <v>414070.8</v>
      </c>
      <c r="I279" s="4" t="s">
        <v>260</v>
      </c>
      <c r="J279" s="4" t="s">
        <v>571</v>
      </c>
      <c r="K279" s="4" t="s">
        <v>20</v>
      </c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>
      <c r="A280" s="4" t="s">
        <v>14</v>
      </c>
      <c r="B280" s="9" t="s">
        <v>754</v>
      </c>
      <c r="C280" s="4" t="s">
        <v>755</v>
      </c>
      <c r="D280" s="4" t="s">
        <v>570</v>
      </c>
      <c r="E280" s="10">
        <v>450.0</v>
      </c>
      <c r="F280" s="11">
        <v>44573.0</v>
      </c>
      <c r="G280" s="11">
        <f t="shared" si="2"/>
        <v>45023</v>
      </c>
      <c r="H280" s="12">
        <v>612253.0</v>
      </c>
      <c r="I280" s="4" t="s">
        <v>260</v>
      </c>
      <c r="J280" s="4" t="s">
        <v>571</v>
      </c>
      <c r="K280" s="4" t="s">
        <v>20</v>
      </c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>
      <c r="A281" s="4" t="s">
        <v>14</v>
      </c>
      <c r="B281" s="9" t="s">
        <v>756</v>
      </c>
      <c r="C281" s="4" t="s">
        <v>757</v>
      </c>
      <c r="D281" s="4" t="s">
        <v>649</v>
      </c>
      <c r="E281" s="10">
        <v>390.0</v>
      </c>
      <c r="F281" s="11">
        <v>44566.0</v>
      </c>
      <c r="G281" s="11">
        <f t="shared" si="2"/>
        <v>44956</v>
      </c>
      <c r="H281" s="12">
        <v>380000.0</v>
      </c>
      <c r="I281" s="4" t="s">
        <v>260</v>
      </c>
      <c r="J281" s="4" t="s">
        <v>650</v>
      </c>
      <c r="K281" s="4" t="s">
        <v>20</v>
      </c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>
      <c r="A282" s="4" t="s">
        <v>14</v>
      </c>
      <c r="B282" s="9" t="s">
        <v>758</v>
      </c>
      <c r="C282" s="4" t="s">
        <v>648</v>
      </c>
      <c r="D282" s="4" t="s">
        <v>649</v>
      </c>
      <c r="E282" s="10">
        <v>300.0</v>
      </c>
      <c r="F282" s="11">
        <v>44566.0</v>
      </c>
      <c r="G282" s="11">
        <f t="shared" si="2"/>
        <v>44866</v>
      </c>
      <c r="H282" s="12">
        <v>376000.0</v>
      </c>
      <c r="I282" s="4" t="s">
        <v>260</v>
      </c>
      <c r="J282" s="4" t="s">
        <v>650</v>
      </c>
      <c r="K282" s="4" t="s">
        <v>20</v>
      </c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>
      <c r="A283" s="4" t="s">
        <v>14</v>
      </c>
      <c r="B283" s="9" t="s">
        <v>759</v>
      </c>
      <c r="C283" s="4" t="s">
        <v>760</v>
      </c>
      <c r="D283" s="4" t="s">
        <v>649</v>
      </c>
      <c r="E283" s="10">
        <v>270.0</v>
      </c>
      <c r="F283" s="11">
        <v>44566.0</v>
      </c>
      <c r="G283" s="11">
        <f t="shared" si="2"/>
        <v>44836</v>
      </c>
      <c r="H283" s="12">
        <v>311342.25</v>
      </c>
      <c r="I283" s="4" t="s">
        <v>260</v>
      </c>
      <c r="J283" s="4" t="s">
        <v>650</v>
      </c>
      <c r="K283" s="4" t="s">
        <v>20</v>
      </c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>
      <c r="A284" s="4" t="s">
        <v>14</v>
      </c>
      <c r="B284" s="9" t="s">
        <v>761</v>
      </c>
      <c r="C284" s="4" t="s">
        <v>648</v>
      </c>
      <c r="D284" s="4" t="s">
        <v>649</v>
      </c>
      <c r="E284" s="10">
        <v>360.0</v>
      </c>
      <c r="F284" s="11">
        <v>44566.0</v>
      </c>
      <c r="G284" s="11">
        <f t="shared" si="2"/>
        <v>44926</v>
      </c>
      <c r="H284" s="12">
        <v>319120.0</v>
      </c>
      <c r="I284" s="4" t="s">
        <v>260</v>
      </c>
      <c r="J284" s="4" t="s">
        <v>650</v>
      </c>
      <c r="K284" s="4" t="s">
        <v>20</v>
      </c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>
      <c r="A285" s="4" t="s">
        <v>14</v>
      </c>
      <c r="B285" s="9" t="s">
        <v>762</v>
      </c>
      <c r="C285" s="4" t="s">
        <v>763</v>
      </c>
      <c r="D285" s="4" t="s">
        <v>649</v>
      </c>
      <c r="E285" s="10">
        <v>390.0</v>
      </c>
      <c r="F285" s="11">
        <v>44566.0</v>
      </c>
      <c r="G285" s="11">
        <f t="shared" si="2"/>
        <v>44956</v>
      </c>
      <c r="H285" s="12">
        <v>360000.0</v>
      </c>
      <c r="I285" s="4" t="s">
        <v>260</v>
      </c>
      <c r="J285" s="4" t="s">
        <v>650</v>
      </c>
      <c r="K285" s="4" t="s">
        <v>20</v>
      </c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>
      <c r="A286" s="4" t="s">
        <v>14</v>
      </c>
      <c r="B286" s="9" t="s">
        <v>764</v>
      </c>
      <c r="C286" s="4" t="s">
        <v>765</v>
      </c>
      <c r="D286" s="4" t="s">
        <v>649</v>
      </c>
      <c r="E286" s="10">
        <v>390.0</v>
      </c>
      <c r="F286" s="11">
        <v>44566.0</v>
      </c>
      <c r="G286" s="11">
        <f t="shared" si="2"/>
        <v>44956</v>
      </c>
      <c r="H286" s="12">
        <v>319848.42</v>
      </c>
      <c r="I286" s="4" t="s">
        <v>260</v>
      </c>
      <c r="J286" s="4" t="s">
        <v>650</v>
      </c>
      <c r="K286" s="4" t="s">
        <v>20</v>
      </c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>
      <c r="A287" s="4" t="s">
        <v>14</v>
      </c>
      <c r="B287" s="9" t="s">
        <v>766</v>
      </c>
      <c r="C287" s="4" t="s">
        <v>648</v>
      </c>
      <c r="D287" s="4" t="s">
        <v>649</v>
      </c>
      <c r="E287" s="10">
        <v>300.0</v>
      </c>
      <c r="F287" s="11">
        <v>44566.0</v>
      </c>
      <c r="G287" s="11">
        <f t="shared" si="2"/>
        <v>44866</v>
      </c>
      <c r="H287" s="12">
        <v>308800.0</v>
      </c>
      <c r="I287" s="4" t="s">
        <v>260</v>
      </c>
      <c r="J287" s="4" t="s">
        <v>650</v>
      </c>
      <c r="K287" s="4" t="s">
        <v>20</v>
      </c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>
      <c r="A288" s="4" t="s">
        <v>14</v>
      </c>
      <c r="B288" s="9" t="s">
        <v>767</v>
      </c>
      <c r="C288" s="4" t="s">
        <v>648</v>
      </c>
      <c r="D288" s="4" t="s">
        <v>649</v>
      </c>
      <c r="E288" s="10">
        <v>330.0</v>
      </c>
      <c r="F288" s="11">
        <v>44566.0</v>
      </c>
      <c r="G288" s="11">
        <f t="shared" si="2"/>
        <v>44896</v>
      </c>
      <c r="H288" s="12">
        <v>335269.75</v>
      </c>
      <c r="I288" s="4" t="s">
        <v>260</v>
      </c>
      <c r="J288" s="4" t="s">
        <v>650</v>
      </c>
      <c r="K288" s="4" t="s">
        <v>20</v>
      </c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>
      <c r="A289" s="4" t="s">
        <v>14</v>
      </c>
      <c r="B289" s="9" t="s">
        <v>768</v>
      </c>
      <c r="C289" s="4" t="s">
        <v>648</v>
      </c>
      <c r="D289" s="4" t="s">
        <v>649</v>
      </c>
      <c r="E289" s="10">
        <v>300.0</v>
      </c>
      <c r="F289" s="11">
        <v>44566.0</v>
      </c>
      <c r="G289" s="11">
        <f t="shared" si="2"/>
        <v>44866</v>
      </c>
      <c r="H289" s="12">
        <v>185312.08</v>
      </c>
      <c r="I289" s="4" t="s">
        <v>260</v>
      </c>
      <c r="J289" s="4" t="s">
        <v>650</v>
      </c>
      <c r="K289" s="4" t="s">
        <v>20</v>
      </c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>
      <c r="A290" s="4" t="s">
        <v>14</v>
      </c>
      <c r="B290" s="9" t="s">
        <v>769</v>
      </c>
      <c r="C290" s="4" t="s">
        <v>770</v>
      </c>
      <c r="D290" s="4" t="s">
        <v>771</v>
      </c>
      <c r="E290" s="10">
        <v>1.0</v>
      </c>
      <c r="F290" s="11">
        <v>44736.0</v>
      </c>
      <c r="G290" s="11">
        <f t="shared" si="2"/>
        <v>44737</v>
      </c>
      <c r="H290" s="12">
        <v>200000.0</v>
      </c>
      <c r="I290" s="4" t="s">
        <v>24</v>
      </c>
      <c r="J290" s="4" t="s">
        <v>772</v>
      </c>
      <c r="K290" s="4" t="s">
        <v>26</v>
      </c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</sheetData>
  <mergeCells count="3">
    <mergeCell ref="A1:K1"/>
    <mergeCell ref="A2:K2"/>
    <mergeCell ref="A3:K3"/>
  </mergeCells>
  <hyperlinks>
    <hyperlink r:id="rId1" ref="B5"/>
    <hyperlink r:id="rId2" ref="B6"/>
    <hyperlink r:id="rId3" ref="B7"/>
    <hyperlink r:id="rId4" ref="B8"/>
    <hyperlink r:id="rId5" ref="B9"/>
    <hyperlink r:id="rId6" ref="B10"/>
    <hyperlink r:id="rId7" ref="B27"/>
    <hyperlink r:id="rId8" ref="B28"/>
    <hyperlink r:id="rId9" ref="B29"/>
    <hyperlink r:id="rId10" ref="B30"/>
    <hyperlink r:id="rId11" ref="B31"/>
    <hyperlink r:id="rId12" ref="B32"/>
    <hyperlink r:id="rId13" ref="B33"/>
    <hyperlink r:id="rId14" ref="B34"/>
    <hyperlink r:id="rId15" ref="B35"/>
    <hyperlink r:id="rId16" ref="B36"/>
    <hyperlink r:id="rId17" ref="B37"/>
    <hyperlink r:id="rId18" ref="B38"/>
    <hyperlink r:id="rId19" ref="B39"/>
    <hyperlink r:id="rId20" ref="B40"/>
    <hyperlink r:id="rId21" ref="B41"/>
    <hyperlink r:id="rId22" ref="B42"/>
    <hyperlink r:id="rId23" ref="B43"/>
    <hyperlink r:id="rId24" ref="B44"/>
    <hyperlink r:id="rId25" ref="B45"/>
    <hyperlink r:id="rId26" ref="B46"/>
    <hyperlink r:id="rId27" ref="B47"/>
    <hyperlink r:id="rId28" ref="B48"/>
    <hyperlink r:id="rId29" ref="B49"/>
    <hyperlink r:id="rId30" ref="B50"/>
    <hyperlink r:id="rId31" ref="B51"/>
    <hyperlink r:id="rId32" ref="B52"/>
    <hyperlink r:id="rId33" ref="B53"/>
    <hyperlink r:id="rId34" ref="B54"/>
    <hyperlink r:id="rId35" ref="B55"/>
    <hyperlink r:id="rId36" ref="B56"/>
    <hyperlink r:id="rId37" ref="B57"/>
    <hyperlink r:id="rId38" ref="B58"/>
    <hyperlink r:id="rId39" ref="B59"/>
    <hyperlink r:id="rId40" ref="B60"/>
    <hyperlink r:id="rId41" ref="B61"/>
    <hyperlink r:id="rId42" ref="B62"/>
    <hyperlink r:id="rId43" ref="B63"/>
    <hyperlink r:id="rId44" ref="B64"/>
    <hyperlink r:id="rId45" ref="B65"/>
    <hyperlink r:id="rId46" ref="B66"/>
    <hyperlink r:id="rId47" ref="B67"/>
    <hyperlink r:id="rId48" ref="B68"/>
    <hyperlink r:id="rId49" ref="B69"/>
    <hyperlink r:id="rId50" ref="B70"/>
    <hyperlink r:id="rId51" ref="B71"/>
    <hyperlink r:id="rId52" ref="B72"/>
    <hyperlink r:id="rId53" ref="B73"/>
    <hyperlink r:id="rId54" ref="B74"/>
    <hyperlink r:id="rId55" ref="B75"/>
    <hyperlink r:id="rId56" ref="B76"/>
    <hyperlink r:id="rId57" ref="B77"/>
    <hyperlink r:id="rId58" ref="B78"/>
    <hyperlink r:id="rId59" ref="B79"/>
    <hyperlink r:id="rId60" ref="B80"/>
    <hyperlink r:id="rId61" ref="B81"/>
    <hyperlink r:id="rId62" ref="B82"/>
    <hyperlink r:id="rId63" ref="B83"/>
    <hyperlink r:id="rId64" ref="B84"/>
    <hyperlink r:id="rId65" ref="B85"/>
    <hyperlink r:id="rId66" ref="B86"/>
    <hyperlink r:id="rId67" ref="B87"/>
    <hyperlink r:id="rId68" ref="B88"/>
    <hyperlink r:id="rId69" ref="B89"/>
    <hyperlink r:id="rId70" ref="B90"/>
    <hyperlink r:id="rId71" ref="B91"/>
    <hyperlink r:id="rId72" ref="B92"/>
    <hyperlink r:id="rId73" ref="B93"/>
    <hyperlink r:id="rId74" ref="B94"/>
    <hyperlink r:id="rId75" ref="B95"/>
    <hyperlink r:id="rId76" ref="B96"/>
    <hyperlink r:id="rId77" ref="B97"/>
    <hyperlink r:id="rId78" ref="B98"/>
    <hyperlink r:id="rId79" ref="B99"/>
    <hyperlink r:id="rId80" ref="B100"/>
    <hyperlink r:id="rId81" ref="B101"/>
    <hyperlink r:id="rId82" ref="B102"/>
    <hyperlink r:id="rId83" ref="B103"/>
    <hyperlink r:id="rId84" ref="B104"/>
    <hyperlink r:id="rId85" ref="B105"/>
    <hyperlink r:id="rId86" ref="B106"/>
    <hyperlink r:id="rId87" ref="B107"/>
    <hyperlink r:id="rId88" ref="B108"/>
    <hyperlink r:id="rId89" ref="B109"/>
    <hyperlink r:id="rId90" ref="B110"/>
    <hyperlink r:id="rId91" ref="B111"/>
    <hyperlink r:id="rId92" ref="B112"/>
    <hyperlink r:id="rId93" ref="B113"/>
    <hyperlink r:id="rId94" ref="B114"/>
    <hyperlink r:id="rId95" ref="B115"/>
    <hyperlink r:id="rId96" ref="B116"/>
    <hyperlink r:id="rId97" ref="B117"/>
    <hyperlink r:id="rId98" ref="B118"/>
    <hyperlink r:id="rId99" ref="B119"/>
    <hyperlink r:id="rId100" ref="B120"/>
    <hyperlink r:id="rId101" ref="B121"/>
    <hyperlink r:id="rId102" ref="B122"/>
    <hyperlink r:id="rId103" ref="B123"/>
    <hyperlink r:id="rId104" ref="B124"/>
    <hyperlink r:id="rId105" ref="B125"/>
    <hyperlink r:id="rId106" ref="B126"/>
    <hyperlink r:id="rId107" ref="B127"/>
    <hyperlink r:id="rId108" ref="B128"/>
    <hyperlink r:id="rId109" ref="B129"/>
    <hyperlink r:id="rId110" ref="B130"/>
    <hyperlink r:id="rId111" ref="B131"/>
    <hyperlink r:id="rId112" ref="B132"/>
    <hyperlink r:id="rId113" ref="B133"/>
    <hyperlink r:id="rId114" ref="B134"/>
    <hyperlink r:id="rId115" ref="B135"/>
    <hyperlink r:id="rId116" ref="B136"/>
    <hyperlink r:id="rId117" ref="B137"/>
    <hyperlink r:id="rId118" ref="B138"/>
    <hyperlink r:id="rId119" ref="B139"/>
    <hyperlink r:id="rId120" ref="B140"/>
    <hyperlink r:id="rId121" ref="B141"/>
    <hyperlink r:id="rId122" ref="B142"/>
    <hyperlink r:id="rId123" ref="B143"/>
    <hyperlink r:id="rId124" ref="B144"/>
    <hyperlink r:id="rId125" ref="B145"/>
    <hyperlink r:id="rId126" ref="B146"/>
    <hyperlink r:id="rId127" ref="B147"/>
    <hyperlink r:id="rId128" ref="B148"/>
    <hyperlink r:id="rId129" ref="B149"/>
    <hyperlink r:id="rId130" ref="B150"/>
    <hyperlink r:id="rId131" ref="B151"/>
    <hyperlink r:id="rId132" ref="B152"/>
    <hyperlink r:id="rId133" ref="B153"/>
    <hyperlink r:id="rId134" ref="B154"/>
    <hyperlink r:id="rId135" ref="B155"/>
    <hyperlink r:id="rId136" ref="B156"/>
    <hyperlink r:id="rId137" ref="B157"/>
    <hyperlink r:id="rId138" ref="B159"/>
    <hyperlink r:id="rId139" ref="B160"/>
    <hyperlink r:id="rId140" ref="B161"/>
    <hyperlink r:id="rId141" ref="B162"/>
    <hyperlink r:id="rId142" ref="B163"/>
    <hyperlink r:id="rId143" ref="B164"/>
    <hyperlink r:id="rId144" ref="B165"/>
    <hyperlink r:id="rId145" ref="B166"/>
    <hyperlink r:id="rId146" ref="B167"/>
    <hyperlink r:id="rId147" ref="B168"/>
    <hyperlink r:id="rId148" ref="B169"/>
    <hyperlink r:id="rId149" ref="B170"/>
    <hyperlink r:id="rId150" ref="B171"/>
    <hyperlink r:id="rId151" ref="B172"/>
    <hyperlink r:id="rId152" ref="B173"/>
    <hyperlink r:id="rId153" ref="B174"/>
    <hyperlink r:id="rId154" ref="B175"/>
    <hyperlink r:id="rId155" ref="B176"/>
    <hyperlink r:id="rId156" ref="B177"/>
    <hyperlink r:id="rId157" ref="B178"/>
    <hyperlink r:id="rId158" ref="B179"/>
    <hyperlink r:id="rId159" ref="B180"/>
    <hyperlink r:id="rId160" ref="B181"/>
    <hyperlink r:id="rId161" ref="B182"/>
    <hyperlink r:id="rId162" ref="B183"/>
    <hyperlink r:id="rId163" ref="B184"/>
    <hyperlink r:id="rId164" ref="B185"/>
    <hyperlink r:id="rId165" ref="B186"/>
    <hyperlink r:id="rId166" ref="B187"/>
    <hyperlink r:id="rId167" ref="B188"/>
    <hyperlink r:id="rId168" ref="B189"/>
    <hyperlink r:id="rId169" ref="B190"/>
    <hyperlink r:id="rId170" ref="B191"/>
    <hyperlink r:id="rId171" ref="B192"/>
    <hyperlink r:id="rId172" ref="B193"/>
    <hyperlink r:id="rId173" ref="B194"/>
    <hyperlink r:id="rId174" ref="B195"/>
    <hyperlink r:id="rId175" ref="B196"/>
    <hyperlink r:id="rId176" ref="B197"/>
    <hyperlink r:id="rId177" ref="B198"/>
    <hyperlink r:id="rId178" ref="B199"/>
    <hyperlink r:id="rId179" ref="B200"/>
    <hyperlink r:id="rId180" ref="B201"/>
    <hyperlink r:id="rId181" ref="B202"/>
    <hyperlink r:id="rId182" ref="B203"/>
    <hyperlink r:id="rId183" ref="B204"/>
    <hyperlink r:id="rId184" ref="B205"/>
    <hyperlink r:id="rId185" ref="B206"/>
    <hyperlink r:id="rId186" ref="B207"/>
    <hyperlink r:id="rId187" ref="B208"/>
    <hyperlink r:id="rId188" ref="B209"/>
    <hyperlink r:id="rId189" ref="B210"/>
    <hyperlink r:id="rId190" ref="B211"/>
    <hyperlink r:id="rId191" ref="B212"/>
    <hyperlink r:id="rId192" ref="B213"/>
    <hyperlink r:id="rId193" ref="B214"/>
    <hyperlink r:id="rId194" ref="B215"/>
    <hyperlink r:id="rId195" ref="B216"/>
    <hyperlink r:id="rId196" ref="B217"/>
    <hyperlink r:id="rId197" ref="B218"/>
    <hyperlink r:id="rId198" ref="B219"/>
    <hyperlink r:id="rId199" ref="B220"/>
    <hyperlink r:id="rId200" ref="B221"/>
    <hyperlink r:id="rId201" ref="B222"/>
    <hyperlink r:id="rId202" ref="B223"/>
    <hyperlink r:id="rId203" ref="B224"/>
    <hyperlink r:id="rId204" ref="B225"/>
    <hyperlink r:id="rId205" ref="B226"/>
    <hyperlink r:id="rId206" ref="B227"/>
    <hyperlink r:id="rId207" ref="B228"/>
    <hyperlink r:id="rId208" ref="B229"/>
    <hyperlink r:id="rId209" ref="B230"/>
    <hyperlink r:id="rId210" ref="B231"/>
    <hyperlink r:id="rId211" ref="B232"/>
    <hyperlink r:id="rId212" ref="B233"/>
    <hyperlink r:id="rId213" ref="B234"/>
    <hyperlink r:id="rId214" ref="B235"/>
    <hyperlink r:id="rId215" ref="B236"/>
    <hyperlink r:id="rId216" ref="B237"/>
    <hyperlink r:id="rId217" ref="B238"/>
    <hyperlink r:id="rId218" ref="B239"/>
    <hyperlink r:id="rId219" ref="B240"/>
    <hyperlink r:id="rId220" ref="B241"/>
    <hyperlink r:id="rId221" ref="B242"/>
    <hyperlink r:id="rId222" ref="B243"/>
    <hyperlink r:id="rId223" ref="B244"/>
    <hyperlink r:id="rId224" ref="B245"/>
    <hyperlink r:id="rId225" ref="B246"/>
    <hyperlink r:id="rId226" ref="B247"/>
    <hyperlink r:id="rId227" ref="B248"/>
    <hyperlink r:id="rId228" ref="B249"/>
    <hyperlink r:id="rId229" ref="B250"/>
    <hyperlink r:id="rId230" ref="B251"/>
    <hyperlink r:id="rId231" ref="B252"/>
    <hyperlink r:id="rId232" ref="B253"/>
    <hyperlink r:id="rId233" ref="B254"/>
    <hyperlink r:id="rId234" ref="B255"/>
    <hyperlink r:id="rId235" ref="B256"/>
    <hyperlink r:id="rId236" ref="B257"/>
    <hyperlink r:id="rId237" ref="B259"/>
    <hyperlink r:id="rId238" ref="B260"/>
    <hyperlink r:id="rId239" ref="B261"/>
    <hyperlink r:id="rId240" ref="B262"/>
    <hyperlink r:id="rId241" ref="B263"/>
    <hyperlink r:id="rId242" ref="B264"/>
    <hyperlink r:id="rId243" ref="B265"/>
    <hyperlink r:id="rId244" ref="B266"/>
    <hyperlink r:id="rId245" ref="B267"/>
    <hyperlink r:id="rId246" ref="B268"/>
    <hyperlink r:id="rId247" ref="B269"/>
    <hyperlink r:id="rId248" ref="B270"/>
    <hyperlink r:id="rId249" ref="B271"/>
    <hyperlink r:id="rId250" ref="B272"/>
    <hyperlink r:id="rId251" ref="B273"/>
    <hyperlink r:id="rId252" ref="B274"/>
    <hyperlink r:id="rId253" ref="B275"/>
    <hyperlink r:id="rId254" ref="B276"/>
    <hyperlink r:id="rId255" ref="B277"/>
    <hyperlink r:id="rId256" ref="B278"/>
    <hyperlink r:id="rId257" ref="B279"/>
    <hyperlink r:id="rId258" ref="B280"/>
    <hyperlink r:id="rId259" ref="B281"/>
    <hyperlink r:id="rId260" ref="B282"/>
    <hyperlink r:id="rId261" ref="B283"/>
    <hyperlink r:id="rId262" ref="B284"/>
    <hyperlink r:id="rId263" ref="B285"/>
    <hyperlink r:id="rId264" ref="B286"/>
    <hyperlink r:id="rId265" ref="B287"/>
    <hyperlink r:id="rId266" ref="B288"/>
    <hyperlink r:id="rId267" ref="B289"/>
    <hyperlink r:id="rId268" ref="B290"/>
  </hyperlinks>
  <drawing r:id="rId269"/>
</worksheet>
</file>