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11 NOVEMBRO\"/>
    </mc:Choice>
  </mc:AlternateContent>
  <xr:revisionPtr revIDLastSave="0" documentId="13_ncr:1_{621A3E4B-9F42-4643-B4D5-980772228B0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D31" i="1"/>
  <c r="E31" i="1" l="1"/>
  <c r="E10" i="1"/>
  <c r="D11" i="1"/>
  <c r="C10" i="1"/>
  <c r="C16" i="1" s="1"/>
  <c r="C20" i="1" s="1"/>
  <c r="D12" i="1"/>
  <c r="F12" i="1" s="1"/>
  <c r="F14" i="1"/>
  <c r="H32" i="1"/>
  <c r="H30" i="1"/>
  <c r="C37" i="1"/>
  <c r="G37" i="1"/>
  <c r="F37" i="1"/>
  <c r="E37" i="1"/>
  <c r="D37" i="1"/>
  <c r="H37" i="1"/>
  <c r="G31" i="1"/>
  <c r="G36" i="1" s="1"/>
  <c r="G40" i="1" s="1"/>
  <c r="G42" i="1" s="1"/>
  <c r="F31" i="1"/>
  <c r="G29" i="1"/>
  <c r="F29" i="1"/>
  <c r="E29" i="1"/>
  <c r="D29" i="1"/>
  <c r="H29" i="1"/>
  <c r="C29" i="1"/>
  <c r="C36" i="1" s="1"/>
  <c r="C40" i="1" s="1"/>
  <c r="C17" i="1"/>
  <c r="E17" i="1"/>
  <c r="D17" i="1"/>
  <c r="F17" i="1"/>
  <c r="E13" i="1"/>
  <c r="D13" i="1"/>
  <c r="F13" i="1" s="1"/>
  <c r="C13" i="1"/>
  <c r="D36" i="1"/>
  <c r="D40" i="1" s="1"/>
  <c r="F36" i="1" l="1"/>
  <c r="F40" i="1" s="1"/>
  <c r="F42" i="1" s="1"/>
  <c r="E36" i="1"/>
  <c r="E40" i="1" s="1"/>
  <c r="H31" i="1"/>
  <c r="F11" i="1"/>
  <c r="D10" i="1"/>
  <c r="D16" i="1" s="1"/>
  <c r="D20" i="1" s="1"/>
  <c r="D41" i="1" s="1"/>
  <c r="D42" i="1" s="1"/>
  <c r="H36" i="1"/>
  <c r="C41" i="1"/>
  <c r="C42" i="1" s="1"/>
  <c r="C21" i="1"/>
  <c r="C22" i="1" s="1"/>
  <c r="E16" i="1"/>
  <c r="F10" i="1" l="1"/>
  <c r="H40" i="1"/>
  <c r="D21" i="1"/>
  <c r="D22" i="1" s="1"/>
  <c r="E20" i="1"/>
  <c r="F16" i="1"/>
  <c r="E41" i="1" l="1"/>
  <c r="E42" i="1" s="1"/>
  <c r="H42" i="1" s="1"/>
  <c r="E21" i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<sst xmlns="http://schemas.openxmlformats.org/spreadsheetml/2006/main" count="49" uniqueCount="49">
  <si>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</si>
  <si>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</si>
  <si>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</si>
  <si>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</si>
  <si>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</si>
  <si>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</si>
  <si>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</si>
  <si>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</si>
  <si>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</si>
  <si>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</si>
  <si>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</si>
  <si>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</si>
  <si>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</si>
  <si>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</si>
  <si>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</si>
  <si>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</si>
  <si>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</si>
  <si>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</si>
  <si>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</si>
  <si>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</si>
  <si>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</si>
  <si>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</si>
  <si>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</si>
  <si>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</si>
  <si>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</si>
  <si>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</si>
  <si>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</si>
  <si>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</si>
  <si>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</si>
  <si>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</si>
  <si>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</si>
  <si>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</si>
  <si>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</si>
  <si>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</si>
  <si>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</si>
  <si>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</si>
  <si>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</si>
  <si>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</si>
  <si>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</si>
  <si>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</si>
  <si>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</si>
  <si>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</si>
  <si>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</si>
  <si>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</si>
  <si>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</si>
  <si>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</si>
  <si>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</si>
  <si>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</si>
  <si>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NOVEMBRO/2023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</si>
</sst>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2" borderId="2" xfId="0" applyNumberFormat="1" applyFill="1" applyBorder="1"/>
    <xf numFmtId="4" fontId="0" fillId="2" borderId="0" xfId="0" applyNumberFormat="1" applyFill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62" zoomScaleNormal="62" workbookViewId="0">
      <selection activeCell="M3" sqref="M3"/>
    </sheetView>
  </sheetViews>
  <sheetFormatPr defaultRowHeight="15" x14ac:dyDescent="0.25"/>
  <cols>
    <col min="1" max="1" width="9" style="3" customWidth="1"/>
    <col min="2" max="2" width="72.5703125" style="3" bestFit="1" customWidth="1"/>
    <col min="3" max="3" width="23.42578125" style="3" customWidth="1"/>
    <col min="4" max="4" width="28.85546875" style="3" customWidth="1"/>
    <col min="5" max="5" width="33.7109375" style="3" customWidth="1"/>
    <col min="6" max="6" width="31" style="3" customWidth="1"/>
    <col min="7" max="7" width="25.42578125" style="3" customWidth="1"/>
    <col min="8" max="8" width="33.28515625" style="3" customWidth="1"/>
    <col min="9" max="16384" width="9.140625" style="3"/>
  </cols>
  <sheetData>
    <row r="1" spans="2:15" ht="11.25" customHeight="1" x14ac:dyDescent="0.25"/>
    <row r="2" spans="2:15" x14ac:dyDescent="0.25">
      <c r="B2" s="35"/>
      <c r="C2" s="43" t="s">
        <v>0</v>
      </c>
      <c r="D2" s="43"/>
      <c r="E2" s="43"/>
      <c r="F2" s="43"/>
      <c r="G2" s="43"/>
      <c r="H2" s="43"/>
      <c r="I2" s="12"/>
      <c r="J2" s="12"/>
      <c r="K2" s="12"/>
      <c r="L2" s="12"/>
    </row>
    <row r="3" spans="2:15" x14ac:dyDescent="0.25">
      <c r="B3" s="35"/>
      <c r="C3" s="43" t="s">
        <v>1</v>
      </c>
      <c r="D3" s="43"/>
      <c r="E3" s="43"/>
      <c r="F3" s="43"/>
      <c r="G3" s="43"/>
      <c r="H3" s="43"/>
      <c r="I3" s="12"/>
      <c r="J3" s="12"/>
      <c r="K3" s="12"/>
      <c r="L3" s="12"/>
      <c r="M3" s="12"/>
      <c r="N3" s="12"/>
      <c r="O3" s="12"/>
    </row>
    <row r="4" spans="2:15" x14ac:dyDescent="0.25">
      <c r="B4" s="35"/>
      <c r="C4" s="33" t="s">
        <v>2</v>
      </c>
      <c r="D4" s="33"/>
      <c r="E4" s="33"/>
      <c r="F4" s="33"/>
      <c r="G4" s="33"/>
      <c r="H4" s="33"/>
    </row>
    <row r="5" spans="2:15" x14ac:dyDescent="0.25">
      <c r="B5" s="35"/>
      <c r="C5" s="33" t="s">
        <v>3</v>
      </c>
      <c r="D5" s="33"/>
      <c r="E5" s="33"/>
      <c r="F5" s="33"/>
      <c r="G5" s="33"/>
      <c r="H5" s="33"/>
    </row>
    <row r="6" spans="2:15" x14ac:dyDescent="0.25">
      <c r="B6" s="35"/>
      <c r="C6" s="34" t="s">
        <v>48</v>
      </c>
      <c r="D6" s="34"/>
      <c r="E6" s="34"/>
      <c r="F6" s="34"/>
      <c r="G6" s="34"/>
      <c r="H6" s="34"/>
    </row>
    <row r="7" spans="2:15" x14ac:dyDescent="0.25">
      <c r="B7" s="35"/>
      <c r="C7" s="2"/>
      <c r="D7" s="2"/>
      <c r="E7" s="2"/>
      <c r="F7" s="2"/>
    </row>
    <row r="8" spans="2:15" x14ac:dyDescent="0.25">
      <c r="B8" s="42" t="s">
        <v>4</v>
      </c>
      <c r="C8" s="42"/>
      <c r="D8" s="42"/>
      <c r="E8" s="42"/>
      <c r="F8" s="42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542425</v>
      </c>
      <c r="D10" s="8">
        <f>SUM(D11:D12)</f>
        <v>542425</v>
      </c>
      <c r="E10" s="8">
        <f>SUM(E11:E12)</f>
        <v>537453.89</v>
      </c>
      <c r="F10" s="8">
        <f>E10-D10</f>
        <v>-4971.109999999986</v>
      </c>
    </row>
    <row r="11" spans="2:15" x14ac:dyDescent="0.25">
      <c r="B11" s="22" t="s">
        <v>11</v>
      </c>
      <c r="C11" s="23">
        <v>124403</v>
      </c>
      <c r="D11" s="23">
        <f>C11</f>
        <v>124403</v>
      </c>
      <c r="E11" s="31">
        <v>465721.95</v>
      </c>
      <c r="F11" s="23">
        <f>E11-D11</f>
        <v>341318.95</v>
      </c>
    </row>
    <row r="12" spans="2:15" x14ac:dyDescent="0.25">
      <c r="B12" s="22" t="s">
        <v>12</v>
      </c>
      <c r="C12" s="23">
        <v>418022</v>
      </c>
      <c r="D12" s="23">
        <f>C12</f>
        <v>418022</v>
      </c>
      <c r="E12" s="32">
        <v>71731.94</v>
      </c>
      <c r="F12" s="23">
        <f>E12-D12</f>
        <v>-346290.06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542425</v>
      </c>
      <c r="D16" s="9">
        <f>D10+D13+D15</f>
        <v>542425</v>
      </c>
      <c r="E16" s="9">
        <f>E10+E13+E15</f>
        <v>537453.89</v>
      </c>
      <c r="F16" s="9">
        <f>E16-D16</f>
        <v>-4971.109999999986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542425</v>
      </c>
      <c r="D20" s="9">
        <f>D17+D16</f>
        <v>542425</v>
      </c>
      <c r="E20" s="9">
        <f>E17+E16</f>
        <v>537453.89</v>
      </c>
      <c r="F20" s="9">
        <f>E20-D20</f>
        <v>-4971.109999999986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542425</v>
      </c>
      <c r="D22" s="10">
        <f>D20+D21</f>
        <v>542425</v>
      </c>
      <c r="E22" s="19">
        <f>E20+E21</f>
        <v>537453.89</v>
      </c>
      <c r="F22" s="10">
        <f>E22-D22</f>
        <v>-4971.109999999986</v>
      </c>
    </row>
    <row r="23" spans="2:8" ht="10.5" customHeight="1" x14ac:dyDescent="0.25">
      <c r="B23" s="36" t="s">
        <v>23</v>
      </c>
      <c r="C23" s="37"/>
      <c r="D23" s="37"/>
      <c r="E23" s="37"/>
      <c r="F23" s="38"/>
    </row>
    <row r="24" spans="2:8" x14ac:dyDescent="0.25">
      <c r="B24" s="39"/>
      <c r="C24" s="40"/>
      <c r="D24" s="40"/>
      <c r="E24" s="40"/>
      <c r="F24" s="41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379699</v>
      </c>
      <c r="D31" s="8">
        <f>SUM(D32:D32)</f>
        <v>388603.73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388603.73</v>
      </c>
    </row>
    <row r="32" spans="2:8" x14ac:dyDescent="0.25">
      <c r="B32" s="22" t="s">
        <v>36</v>
      </c>
      <c r="C32" s="23">
        <v>379699</v>
      </c>
      <c r="D32" s="24">
        <v>388603.73</v>
      </c>
      <c r="E32" s="23">
        <v>0</v>
      </c>
      <c r="F32" s="23">
        <v>0</v>
      </c>
      <c r="G32" s="23">
        <v>0</v>
      </c>
      <c r="H32" s="24">
        <f>D32-E32</f>
        <v>388603.73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379699</v>
      </c>
      <c r="D36" s="10">
        <f>D29+D31+D33+D34</f>
        <v>388603.73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388603.73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379699</v>
      </c>
      <c r="D40" s="24">
        <f>(D36+D37)</f>
        <v>388603.73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388603.73</v>
      </c>
    </row>
    <row r="41" spans="2:8" x14ac:dyDescent="0.25">
      <c r="B41" s="6" t="s">
        <v>45</v>
      </c>
      <c r="C41" s="23">
        <f>IF(C20&gt;C40,C20-C40,0)</f>
        <v>162726</v>
      </c>
      <c r="D41" s="23">
        <f>IF(D20&gt;D40,D20-D40,0)</f>
        <v>153821.27000000002</v>
      </c>
      <c r="E41" s="23">
        <f>IF(E20&gt;E40,E20-E40,0)</f>
        <v>537453.89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542425</v>
      </c>
      <c r="D42" s="29">
        <f>D40+D41</f>
        <v>542425</v>
      </c>
      <c r="E42" s="29">
        <f>E40+E41</f>
        <v>537453.89</v>
      </c>
      <c r="F42" s="29">
        <f>F40+F41</f>
        <v>0</v>
      </c>
      <c r="G42" s="29">
        <f>G40+G41</f>
        <v>0</v>
      </c>
      <c r="H42" s="30">
        <f>(D42-E42)</f>
        <v>4971.109999999986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4"/>
      <c r="E45" s="44"/>
      <c r="F45" s="17"/>
      <c r="G45" s="48"/>
      <c r="H45" s="47"/>
    </row>
    <row r="46" spans="2:8" ht="15" customHeight="1" x14ac:dyDescent="0.25">
      <c r="B46" s="15"/>
      <c r="C46" s="17"/>
      <c r="D46" s="45"/>
      <c r="E46" s="45"/>
      <c r="F46" s="17"/>
      <c r="G46" s="48"/>
      <c r="H46" s="47"/>
    </row>
    <row r="47" spans="2:8" x14ac:dyDescent="0.25">
      <c r="B47" s="18"/>
      <c r="C47" s="16"/>
      <c r="D47" s="44"/>
      <c r="E47" s="44"/>
      <c r="F47" s="17"/>
      <c r="G47" s="46"/>
      <c r="H47" s="47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2023-12-19T21:11:57Z</dcterms:modified>
  <cp:category/>
  <cp:contentStatus/>
</cp:coreProperties>
</file>