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firstSheet="9" activeTab="9"/>
  </bookViews>
  <sheets>
    <sheet name="Plan1" sheetId="1" state="hidden" r:id="rId1"/>
    <sheet name="Plan2" sheetId="2" state="hidden" r:id="rId2"/>
    <sheet name="Plan3" sheetId="3" state="hidden" r:id="rId3"/>
    <sheet name="Plan4" sheetId="4" state="hidden" r:id="rId4"/>
    <sheet name="Plan5" sheetId="5" state="hidden" r:id="rId5"/>
    <sheet name="Plan6" sheetId="6" state="hidden" r:id="rId6"/>
    <sheet name="Plan7" sheetId="7" state="hidden" r:id="rId7"/>
    <sheet name="Plan8" sheetId="8" state="hidden" r:id="rId8"/>
    <sheet name="Base" sheetId="9" state="hidden" r:id="rId9"/>
    <sheet name="Relat_Mensal" sheetId="10" r:id="rId10"/>
  </sheets>
  <definedNames>
    <definedName name="_xlnm._FilterDatabase" localSheetId="8" hidden="1">Base!$B$2:$Y$309</definedName>
  </definedNames>
  <calcPr calcId="125725"/>
</workbook>
</file>

<file path=xl/calcChain.xml><?xml version="1.0" encoding="utf-8"?>
<calcChain xmlns="http://schemas.openxmlformats.org/spreadsheetml/2006/main">
  <c r="CY8" i="10"/>
  <c r="CY9"/>
  <c r="CX11"/>
  <c r="CX12"/>
  <c r="CX16" s="1"/>
  <c r="CX13"/>
  <c r="CX15" s="1"/>
  <c r="CX8"/>
  <c r="CX9"/>
  <c r="CX7"/>
  <c r="CW15"/>
  <c r="CW16"/>
  <c r="CW18"/>
  <c r="CW19" s="1"/>
  <c r="CX18"/>
  <c r="CU18"/>
  <c r="CV18"/>
  <c r="CV19" s="1"/>
  <c r="CT18"/>
  <c r="CT19" s="1"/>
  <c r="CU16"/>
  <c r="CU19" s="1"/>
  <c r="CV16"/>
  <c r="CT16"/>
  <c r="CU15"/>
  <c r="CV15"/>
  <c r="CT15"/>
  <c r="Y151" i="9"/>
  <c r="Z151" s="1"/>
  <c r="Y150"/>
  <c r="Z150" s="1"/>
  <c r="Y149"/>
  <c r="Z149" s="1"/>
  <c r="Y148"/>
  <c r="Z148" s="1"/>
  <c r="Y147"/>
  <c r="Z147" s="1"/>
  <c r="Y146"/>
  <c r="Z146" s="1"/>
  <c r="Y145"/>
  <c r="Z145" s="1"/>
  <c r="Y144"/>
  <c r="Z144" s="1"/>
  <c r="Y143"/>
  <c r="Z143" s="1"/>
  <c r="Y142"/>
  <c r="Z142" s="1"/>
  <c r="Y141"/>
  <c r="Z141" s="1"/>
  <c r="Y140"/>
  <c r="Z140" s="1"/>
  <c r="Y139"/>
  <c r="Z139" s="1"/>
  <c r="Y138"/>
  <c r="Z138" s="1"/>
  <c r="Y137"/>
  <c r="Z137" s="1"/>
  <c r="Y136"/>
  <c r="Z136" s="1"/>
  <c r="Y135"/>
  <c r="Z135" s="1"/>
  <c r="Y134"/>
  <c r="Z134" s="1"/>
  <c r="Y133"/>
  <c r="Z133" s="1"/>
  <c r="Y132"/>
  <c r="Z132" s="1"/>
  <c r="Y131"/>
  <c r="Z131" s="1"/>
  <c r="Y130"/>
  <c r="Z130" s="1"/>
  <c r="Y129"/>
  <c r="Z129" s="1"/>
  <c r="Y128"/>
  <c r="Z128" s="1"/>
  <c r="Y127"/>
  <c r="Z127" s="1"/>
  <c r="Y126"/>
  <c r="Z126" s="1"/>
  <c r="Y125"/>
  <c r="Z125" s="1"/>
  <c r="Y124"/>
  <c r="Z124" s="1"/>
  <c r="Y123"/>
  <c r="Z123" s="1"/>
  <c r="Y122"/>
  <c r="Z122" s="1"/>
  <c r="Y121"/>
  <c r="Z121" s="1"/>
  <c r="Y120"/>
  <c r="Z120" s="1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Y107"/>
  <c r="Z107" s="1"/>
  <c r="Y106"/>
  <c r="Z106" s="1"/>
  <c r="Y105"/>
  <c r="Z105" s="1"/>
  <c r="Y104"/>
  <c r="Z104" s="1"/>
  <c r="Y103"/>
  <c r="Z103" s="1"/>
  <c r="Y102"/>
  <c r="Z102" s="1"/>
  <c r="Y101"/>
  <c r="Z101" s="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G1"/>
  <c r="CX19" i="10" l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7"/>
  <c r="Q26"/>
  <c r="Q27"/>
  <c r="Q28"/>
  <c r="Q6"/>
  <c r="U8"/>
  <c r="U9"/>
  <c r="U10"/>
  <c r="U11"/>
  <c r="CP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V27"/>
  <c r="T22"/>
  <c r="T13"/>
  <c r="T14"/>
  <c r="T10"/>
  <c r="T24"/>
  <c r="V28" l="1"/>
  <c r="U27"/>
  <c r="T27"/>
  <c r="T28" s="1"/>
  <c r="V29" l="1"/>
  <c r="V30" s="1"/>
  <c r="I1" i="9"/>
  <c r="W1"/>
  <c r="J1"/>
  <c r="L1"/>
  <c r="U1"/>
  <c r="R1"/>
  <c r="T1"/>
  <c r="V1"/>
  <c r="K1"/>
  <c r="H1"/>
  <c r="N1"/>
  <c r="F1"/>
  <c r="G4" i="10"/>
  <c r="G7" s="1"/>
  <c r="H4"/>
  <c r="H7" s="1"/>
  <c r="I4"/>
  <c r="I7" s="1"/>
  <c r="J4"/>
  <c r="J7" s="1"/>
  <c r="K4"/>
  <c r="K7" s="1"/>
  <c r="L4"/>
  <c r="L7" s="1"/>
  <c r="M4"/>
  <c r="N4"/>
  <c r="O4"/>
  <c r="P4"/>
  <c r="F4"/>
  <c r="F7" s="1"/>
  <c r="E4"/>
  <c r="E7" s="1"/>
  <c r="P119" i="7"/>
  <c r="O119"/>
  <c r="N119"/>
  <c r="M119"/>
  <c r="L119"/>
  <c r="K119"/>
  <c r="J119"/>
  <c r="I119"/>
  <c r="H119"/>
  <c r="G119"/>
  <c r="F119"/>
  <c r="E119"/>
  <c r="Q119"/>
  <c r="R119"/>
  <c r="S119"/>
  <c r="T4"/>
  <c r="T61"/>
  <c r="T62"/>
  <c r="T63"/>
  <c r="T65"/>
  <c r="T66"/>
  <c r="T5"/>
  <c r="T7"/>
  <c r="T8"/>
  <c r="T9"/>
  <c r="T10"/>
  <c r="T11"/>
  <c r="T12"/>
  <c r="T13"/>
  <c r="T14"/>
  <c r="T16"/>
  <c r="T17"/>
  <c r="T18"/>
  <c r="T19"/>
  <c r="T20"/>
  <c r="T21"/>
  <c r="T23"/>
  <c r="T24"/>
  <c r="T25"/>
  <c r="T26"/>
  <c r="T28"/>
  <c r="T29"/>
  <c r="T30"/>
  <c r="T31"/>
  <c r="T34"/>
  <c r="T36"/>
  <c r="T37"/>
  <c r="T38"/>
  <c r="T39"/>
  <c r="T40"/>
  <c r="T42"/>
  <c r="T44"/>
  <c r="T45"/>
  <c r="T47"/>
  <c r="T48"/>
  <c r="T49"/>
  <c r="T50"/>
  <c r="T51"/>
  <c r="T52"/>
  <c r="T54"/>
  <c r="T55"/>
  <c r="T56"/>
  <c r="T57"/>
  <c r="T60"/>
  <c r="T64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C119"/>
  <c r="D119"/>
  <c r="E118" i="8"/>
  <c r="F118"/>
  <c r="G118"/>
  <c r="H118"/>
  <c r="I118"/>
  <c r="J118"/>
  <c r="K118"/>
  <c r="L118"/>
  <c r="M118"/>
  <c r="N118"/>
  <c r="O118"/>
  <c r="P118"/>
  <c r="Q118"/>
  <c r="R118"/>
  <c r="S118"/>
  <c r="D117"/>
  <c r="T117" s="1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4"/>
  <c r="C118"/>
  <c r="T5" i="6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D118"/>
  <c r="S118"/>
  <c r="R118"/>
  <c r="Q118"/>
  <c r="P118"/>
  <c r="O118"/>
  <c r="N118"/>
  <c r="M118"/>
  <c r="L118"/>
  <c r="K118"/>
  <c r="J118"/>
  <c r="I118"/>
  <c r="H118"/>
  <c r="G118"/>
  <c r="F118"/>
  <c r="E118"/>
  <c r="T4"/>
  <c r="C118"/>
  <c r="T6" i="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S115"/>
  <c r="R115"/>
  <c r="Q115"/>
  <c r="P115"/>
  <c r="O115"/>
  <c r="N115"/>
  <c r="M115"/>
  <c r="L115"/>
  <c r="J115"/>
  <c r="K115"/>
  <c r="I115"/>
  <c r="H115"/>
  <c r="G115"/>
  <c r="F115"/>
  <c r="E115"/>
  <c r="T5"/>
  <c r="D115"/>
  <c r="C115"/>
  <c r="T11" i="4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9"/>
  <c r="T10"/>
  <c r="T8"/>
  <c r="T5"/>
  <c r="D120"/>
  <c r="E120"/>
  <c r="F120"/>
  <c r="G120"/>
  <c r="H120"/>
  <c r="I120"/>
  <c r="J120"/>
  <c r="K120"/>
  <c r="L120"/>
  <c r="M120"/>
  <c r="N120"/>
  <c r="O120"/>
  <c r="P120"/>
  <c r="Q120"/>
  <c r="R120"/>
  <c r="S120"/>
  <c r="T6"/>
  <c r="T7"/>
  <c r="T4"/>
  <c r="C120"/>
  <c r="G108" i="2"/>
  <c r="F108"/>
  <c r="C108"/>
  <c r="S124" i="3"/>
  <c r="R124"/>
  <c r="Q124"/>
  <c r="P124"/>
  <c r="O124"/>
  <c r="N124"/>
  <c r="M124"/>
  <c r="L124"/>
  <c r="K124"/>
  <c r="J124"/>
  <c r="I124"/>
  <c r="H124"/>
  <c r="G124"/>
  <c r="E124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6"/>
  <c r="T7"/>
  <c r="T8"/>
  <c r="T9"/>
  <c r="T10"/>
  <c r="T11"/>
  <c r="T12"/>
  <c r="T5"/>
  <c r="T4"/>
  <c r="F124"/>
  <c r="D124"/>
  <c r="C124"/>
  <c r="D108" i="2"/>
  <c r="T107"/>
  <c r="S108"/>
  <c r="E6"/>
  <c r="E9"/>
  <c r="T9" s="1"/>
  <c r="E14"/>
  <c r="T14" s="1"/>
  <c r="E16"/>
  <c r="T16" s="1"/>
  <c r="E19"/>
  <c r="T19" s="1"/>
  <c r="T20"/>
  <c r="E21"/>
  <c r="T21" s="1"/>
  <c r="E24"/>
  <c r="T24" s="1"/>
  <c r="E25"/>
  <c r="T25" s="1"/>
  <c r="E26"/>
  <c r="T26" s="1"/>
  <c r="E27"/>
  <c r="E28"/>
  <c r="T28" s="1"/>
  <c r="E29"/>
  <c r="T29" s="1"/>
  <c r="E30"/>
  <c r="T30" s="1"/>
  <c r="E31"/>
  <c r="T31" s="1"/>
  <c r="E32"/>
  <c r="T32" s="1"/>
  <c r="E33"/>
  <c r="T33" s="1"/>
  <c r="E34"/>
  <c r="T34" s="1"/>
  <c r="E35"/>
  <c r="T35" s="1"/>
  <c r="E36"/>
  <c r="T36" s="1"/>
  <c r="E40"/>
  <c r="T40" s="1"/>
  <c r="T41"/>
  <c r="E42"/>
  <c r="T42" s="1"/>
  <c r="E45"/>
  <c r="T45" s="1"/>
  <c r="E47"/>
  <c r="T47" s="1"/>
  <c r="T49"/>
  <c r="E50"/>
  <c r="E53"/>
  <c r="T53" s="1"/>
  <c r="E56"/>
  <c r="T56" s="1"/>
  <c r="E57"/>
  <c r="T57" s="1"/>
  <c r="E58"/>
  <c r="T58" s="1"/>
  <c r="E61"/>
  <c r="T61" s="1"/>
  <c r="E66"/>
  <c r="T66" s="1"/>
  <c r="E71"/>
  <c r="T71" s="1"/>
  <c r="T72"/>
  <c r="E73"/>
  <c r="E76"/>
  <c r="T76" s="1"/>
  <c r="E79"/>
  <c r="E82"/>
  <c r="T82" s="1"/>
  <c r="E84"/>
  <c r="T84" s="1"/>
  <c r="E87"/>
  <c r="T87" s="1"/>
  <c r="E89"/>
  <c r="T89" s="1"/>
  <c r="E92"/>
  <c r="E94"/>
  <c r="T94" s="1"/>
  <c r="E97"/>
  <c r="T97" s="1"/>
  <c r="E99"/>
  <c r="E102"/>
  <c r="T102" s="1"/>
  <c r="T5"/>
  <c r="T6"/>
  <c r="T7"/>
  <c r="T8"/>
  <c r="T12"/>
  <c r="T13"/>
  <c r="T15"/>
  <c r="T17"/>
  <c r="T18"/>
  <c r="T22"/>
  <c r="T23"/>
  <c r="T27"/>
  <c r="T38"/>
  <c r="T39"/>
  <c r="T43"/>
  <c r="T44"/>
  <c r="T46"/>
  <c r="T48"/>
  <c r="T50"/>
  <c r="T51"/>
  <c r="T52"/>
  <c r="T54"/>
  <c r="T55"/>
  <c r="T59"/>
  <c r="T60"/>
  <c r="T62"/>
  <c r="T63"/>
  <c r="T64"/>
  <c r="T65"/>
  <c r="T68"/>
  <c r="T69"/>
  <c r="T70"/>
  <c r="T73"/>
  <c r="T74"/>
  <c r="T75"/>
  <c r="T77"/>
  <c r="T78"/>
  <c r="T79"/>
  <c r="T80"/>
  <c r="T81"/>
  <c r="T83"/>
  <c r="T85"/>
  <c r="T86"/>
  <c r="T88"/>
  <c r="T90"/>
  <c r="T91"/>
  <c r="T92"/>
  <c r="T93"/>
  <c r="T95"/>
  <c r="T96"/>
  <c r="T98"/>
  <c r="T99"/>
  <c r="T100"/>
  <c r="T101"/>
  <c r="T103"/>
  <c r="T104"/>
  <c r="T105"/>
  <c r="T106"/>
  <c r="C56" i="1"/>
  <c r="D56"/>
  <c r="E56"/>
  <c r="F56"/>
  <c r="G56"/>
  <c r="S56"/>
  <c r="T52"/>
  <c r="T54"/>
  <c r="T55"/>
  <c r="T23"/>
  <c r="T25"/>
  <c r="T26"/>
  <c r="T28"/>
  <c r="T29"/>
  <c r="T31"/>
  <c r="T33"/>
  <c r="T34"/>
  <c r="T36"/>
  <c r="T38"/>
  <c r="T39"/>
  <c r="T41"/>
  <c r="T43"/>
  <c r="T44"/>
  <c r="T46"/>
  <c r="T48"/>
  <c r="T49"/>
  <c r="T51"/>
  <c r="T20"/>
  <c r="T22"/>
  <c r="T18"/>
  <c r="T17"/>
  <c r="T15"/>
  <c r="T13"/>
  <c r="T12"/>
  <c r="T10"/>
  <c r="T8"/>
  <c r="T7"/>
  <c r="T5"/>
  <c r="T67" i="2"/>
  <c r="T37"/>
  <c r="T10"/>
  <c r="T56" i="1" l="1"/>
  <c r="D118" i="8"/>
  <c r="T124" i="3"/>
  <c r="P1" i="9"/>
  <c r="X1"/>
  <c r="M1"/>
  <c r="S1"/>
  <c r="Q1"/>
  <c r="O1"/>
  <c r="J8" i="10"/>
  <c r="E25"/>
  <c r="G25"/>
  <c r="H24"/>
  <c r="F24"/>
  <c r="G23"/>
  <c r="H22"/>
  <c r="F22"/>
  <c r="G21"/>
  <c r="H20"/>
  <c r="F20"/>
  <c r="G19"/>
  <c r="H18"/>
  <c r="F18"/>
  <c r="G17"/>
  <c r="H16"/>
  <c r="F16"/>
  <c r="G15"/>
  <c r="H14"/>
  <c r="F14"/>
  <c r="G13"/>
  <c r="H12"/>
  <c r="F12"/>
  <c r="G11"/>
  <c r="H10"/>
  <c r="F10"/>
  <c r="G9"/>
  <c r="H8"/>
  <c r="F8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E24"/>
  <c r="E23"/>
  <c r="H25"/>
  <c r="F25"/>
  <c r="G24"/>
  <c r="H23"/>
  <c r="F23"/>
  <c r="G22"/>
  <c r="H21"/>
  <c r="F21"/>
  <c r="G20"/>
  <c r="H19"/>
  <c r="F19"/>
  <c r="G18"/>
  <c r="H17"/>
  <c r="F17"/>
  <c r="G16"/>
  <c r="H15"/>
  <c r="F15"/>
  <c r="G14"/>
  <c r="H13"/>
  <c r="F13"/>
  <c r="G12"/>
  <c r="H11"/>
  <c r="F11"/>
  <c r="G10"/>
  <c r="H9"/>
  <c r="F9"/>
  <c r="G8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E22"/>
  <c r="E21"/>
  <c r="T120" i="4"/>
  <c r="T118" i="6"/>
  <c r="T115" i="5"/>
  <c r="T119" i="7"/>
  <c r="E108" i="2"/>
  <c r="T118" i="8"/>
  <c r="E13" i="10"/>
  <c r="E20"/>
  <c r="G6"/>
  <c r="E12"/>
  <c r="E19"/>
  <c r="E11"/>
  <c r="E18"/>
  <c r="E10"/>
  <c r="F6"/>
  <c r="J6"/>
  <c r="K6"/>
  <c r="E15"/>
  <c r="E14"/>
  <c r="I6"/>
  <c r="E17"/>
  <c r="E9"/>
  <c r="E16"/>
  <c r="H6"/>
  <c r="L6"/>
  <c r="E6"/>
  <c r="E8"/>
  <c r="T108" i="2"/>
  <c r="Y1" i="9" l="1"/>
  <c r="G27" i="10"/>
  <c r="H27"/>
  <c r="I27"/>
  <c r="I28" s="1"/>
  <c r="J27"/>
  <c r="J28" s="1"/>
  <c r="K27"/>
  <c r="K28" s="1"/>
  <c r="F27"/>
  <c r="L27"/>
  <c r="L28" s="1"/>
  <c r="E27"/>
  <c r="E28" l="1"/>
  <c r="F28"/>
  <c r="H28"/>
  <c r="G28"/>
</calcChain>
</file>

<file path=xl/sharedStrings.xml><?xml version="1.0" encoding="utf-8"?>
<sst xmlns="http://schemas.openxmlformats.org/spreadsheetml/2006/main" count="2027" uniqueCount="104">
  <si>
    <t>Data</t>
  </si>
  <si>
    <t>Hor</t>
  </si>
  <si>
    <t>Ag.</t>
  </si>
  <si>
    <t>Esp</t>
  </si>
  <si>
    <t>Inst/empr</t>
  </si>
  <si>
    <t>Turista</t>
  </si>
  <si>
    <t>EParticular</t>
  </si>
  <si>
    <t>EPublica</t>
  </si>
  <si>
    <t>UPart</t>
  </si>
  <si>
    <t>UPubl</t>
  </si>
  <si>
    <t>DM</t>
  </si>
  <si>
    <t>DV</t>
  </si>
  <si>
    <t>DI</t>
  </si>
  <si>
    <t>DA</t>
  </si>
  <si>
    <t>Ong</t>
  </si>
  <si>
    <t>3ª I</t>
  </si>
  <si>
    <t>Prof</t>
  </si>
  <si>
    <t>Outros</t>
  </si>
  <si>
    <t>Total</t>
  </si>
  <si>
    <t>N</t>
  </si>
  <si>
    <t>I</t>
  </si>
  <si>
    <t>10h</t>
  </si>
  <si>
    <t>11h</t>
  </si>
  <si>
    <t>13h</t>
  </si>
  <si>
    <t>15h</t>
  </si>
  <si>
    <t>17h</t>
  </si>
  <si>
    <t xml:space="preserve">Visitas monitoradas – Freqüência de Público – FEVEREIRO/ 2016                                                  </t>
  </si>
  <si>
    <t>12h</t>
  </si>
  <si>
    <t>14h</t>
  </si>
  <si>
    <t>visita</t>
  </si>
  <si>
    <t>TOTAL</t>
  </si>
  <si>
    <t>Ano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</si>
  <si>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</si>
  <si>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</si>
  <si>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</si>
  <si>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</si>
  <si>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</si>
  <si>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</si>
  <si>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</si>
  <si>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</si>
  <si>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Agendados</t>
  </si>
  <si>
    <t xml:space="preserve">Empresas  </t>
  </si>
  <si>
    <t xml:space="preserve">Escola Particular  </t>
  </si>
  <si>
    <t xml:space="preserve">Escola Pública  </t>
  </si>
  <si>
    <t xml:space="preserve">Universidade Particular  </t>
  </si>
  <si>
    <t xml:space="preserve">Universidade Pública  </t>
  </si>
  <si>
    <t xml:space="preserve">Deficiente Visual  </t>
  </si>
  <si>
    <t xml:space="preserve">Deficiente Intelectual  </t>
  </si>
  <si>
    <t xml:space="preserve">ONG  </t>
  </si>
  <si>
    <t>Terceira Idade</t>
  </si>
  <si>
    <t>Mobilidade Reduzida</t>
  </si>
  <si>
    <t xml:space="preserve">Professores  </t>
  </si>
  <si>
    <t xml:space="preserve">Turistas Nacionais  </t>
  </si>
  <si>
    <t xml:space="preserve">Turistas Internacionais  </t>
  </si>
  <si>
    <t>Agosto</t>
  </si>
  <si>
    <t>Setembro</t>
  </si>
  <si>
    <t>Novembro</t>
  </si>
  <si>
    <t>Dezembro</t>
  </si>
  <si>
    <t>Selecione o ano</t>
  </si>
  <si>
    <t>Chave</t>
  </si>
  <si>
    <t xml:space="preserve">EMPRESAS  </t>
  </si>
  <si>
    <t xml:space="preserve">TURISTAS NACIONAIS  </t>
  </si>
  <si>
    <t xml:space="preserve">TURISTAS INTERNACIONAIS  </t>
  </si>
  <si>
    <t xml:space="preserve">ESCOLA PARTICULAR  </t>
  </si>
  <si>
    <t xml:space="preserve">ESCOLA PÚBLICA  </t>
  </si>
  <si>
    <t xml:space="preserve">UNIVERSIDADE PARTICULAR  </t>
  </si>
  <si>
    <t xml:space="preserve">UNIVERSIDADE PÚBLICA  </t>
  </si>
  <si>
    <t>MOBILIDADE REDUZIDA</t>
  </si>
  <si>
    <t xml:space="preserve">DEFICIENTE VISUAL  </t>
  </si>
  <si>
    <t xml:space="preserve">DEFICIENTE INTELECTUAL  </t>
  </si>
  <si>
    <t xml:space="preserve">DEFICIENTE AUDITIVO  </t>
  </si>
  <si>
    <t>TERCEIRA IDADE</t>
  </si>
  <si>
    <t xml:space="preserve">PROFESSORES  </t>
  </si>
  <si>
    <t>OUTROS</t>
  </si>
  <si>
    <t>Não mexer, pois tem fórmulas - tudo que for inserido nas abas bases, as informações são inseridas no relatório.</t>
  </si>
  <si>
    <t>Total Geral</t>
  </si>
  <si>
    <t>Espontâneo</t>
  </si>
  <si>
    <t>ACOMP.</t>
  </si>
  <si>
    <t>GUIAS</t>
  </si>
  <si>
    <t>SEG. PART.</t>
  </si>
  <si>
    <t>2017setembro</t>
  </si>
  <si>
    <t xml:space="preserve">Surdo </t>
  </si>
  <si>
    <t>ESPONTÂNEO (RECEBIDO SP)</t>
  </si>
  <si>
    <t>AGENDADOS</t>
  </si>
  <si>
    <t>ESPONTÂNEO</t>
  </si>
  <si>
    <t>Outubro</t>
  </si>
  <si>
    <t>ESPONTÂNEOS</t>
  </si>
  <si>
    <t>TOTAL GERAL</t>
  </si>
  <si>
    <t>2017outubro</t>
  </si>
  <si>
    <t>16h</t>
  </si>
  <si>
    <t>Cancelado</t>
  </si>
  <si>
    <t>2017novembro</t>
  </si>
  <si>
    <t>novembro</t>
  </si>
  <si>
    <t>2017dezembro</t>
  </si>
  <si>
    <t>dezembro</t>
  </si>
  <si>
    <t>2017dezem+A2213bro</t>
  </si>
  <si>
    <t>11 h</t>
  </si>
  <si>
    <t>Visitas agendadas</t>
  </si>
  <si>
    <t>Público Presente</t>
  </si>
  <si>
    <t>Vistas espontâneas</t>
  </si>
  <si>
    <t>Grupos atendidos</t>
  </si>
  <si>
    <t xml:space="preserve">Público Inscrito </t>
  </si>
  <si>
    <t>Resumo 4º Trimestre</t>
  </si>
  <si>
    <t>Público Agendado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</si>
</sst>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60"/>
      <name val="Calibri"/>
      <family val="2"/>
    </font>
    <font>
      <sz val="11"/>
      <color indexed="45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4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/>
    <xf numFmtId="0" fontId="2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3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" fillId="3" borderId="0" xfId="0" applyFont="1" applyFill="1"/>
    <xf numFmtId="0" fontId="3" fillId="3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0" fillId="3" borderId="0" xfId="0" applyFill="1"/>
    <xf numFmtId="0" fontId="3" fillId="3" borderId="2" xfId="0" applyFont="1" applyFill="1" applyBorder="1" applyAlignment="1">
      <alignment vertical="top" wrapText="1"/>
    </xf>
    <xf numFmtId="17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4" borderId="0" xfId="0" applyFill="1"/>
    <xf numFmtId="17" fontId="6" fillId="4" borderId="0" xfId="0" applyNumberFormat="1" applyFont="1" applyFill="1"/>
    <xf numFmtId="0" fontId="0" fillId="4" borderId="0" xfId="0" applyFill="1" applyAlignment="1">
      <alignment horizontal="center"/>
    </xf>
    <xf numFmtId="0" fontId="2" fillId="0" borderId="0" xfId="0" applyFont="1" applyAlignment="1">
      <alignment horizontal="justify"/>
    </xf>
    <xf numFmtId="0" fontId="9" fillId="0" borderId="0" xfId="0" applyFont="1"/>
    <xf numFmtId="17" fontId="10" fillId="0" borderId="0" xfId="0" applyNumberFormat="1" applyFont="1" applyAlignment="1">
      <alignment horizontal="center"/>
    </xf>
    <xf numFmtId="0" fontId="11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4" borderId="0" xfId="0" applyFont="1" applyFill="1"/>
    <xf numFmtId="0" fontId="3" fillId="0" borderId="0" xfId="0" applyFont="1"/>
    <xf numFmtId="0" fontId="6" fillId="4" borderId="0" xfId="0" applyFont="1" applyFill="1" applyAlignment="1">
      <alignment horizontal="center"/>
    </xf>
    <xf numFmtId="17" fontId="6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6" fillId="0" borderId="0" xfId="0" applyFont="1"/>
    <xf numFmtId="0" fontId="17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3" fillId="5" borderId="0" xfId="0" applyFont="1" applyFill="1" applyAlignment="1">
      <alignment horizontal="left"/>
    </xf>
    <xf numFmtId="0" fontId="20" fillId="0" borderId="0" xfId="0" applyFont="1"/>
    <xf numFmtId="0" fontId="13" fillId="5" borderId="11" xfId="0" applyFont="1" applyFill="1" applyBorder="1"/>
    <xf numFmtId="0" fontId="15" fillId="5" borderId="0" xfId="0" applyFont="1" applyFill="1"/>
    <xf numFmtId="0" fontId="13" fillId="5" borderId="12" xfId="0" applyFont="1" applyFill="1" applyBorder="1"/>
    <xf numFmtId="0" fontId="0" fillId="0" borderId="1" xfId="0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7" borderId="0" xfId="0" applyFill="1"/>
    <xf numFmtId="0" fontId="14" fillId="7" borderId="0" xfId="0" applyFont="1" applyFill="1"/>
    <xf numFmtId="0" fontId="13" fillId="5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7" borderId="15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center"/>
    </xf>
    <xf numFmtId="0" fontId="20" fillId="0" borderId="1" xfId="0" applyFont="1" applyFill="1" applyBorder="1"/>
    <xf numFmtId="0" fontId="16" fillId="0" borderId="1" xfId="0" applyFont="1" applyFill="1" applyBorder="1" applyAlignment="1">
      <alignment horizontal="center" vertical="top" wrapText="1"/>
    </xf>
    <xf numFmtId="0" fontId="20" fillId="8" borderId="1" xfId="0" applyFont="1" applyFill="1" applyBorder="1"/>
    <xf numFmtId="0" fontId="12" fillId="7" borderId="11" xfId="0" applyFont="1" applyFill="1" applyBorder="1" applyAlignment="1">
      <alignment horizontal="center"/>
    </xf>
    <xf numFmtId="0" fontId="23" fillId="10" borderId="0" xfId="0" applyFont="1" applyFill="1"/>
    <xf numFmtId="0" fontId="0" fillId="10" borderId="0" xfId="0" applyFill="1"/>
    <xf numFmtId="0" fontId="23" fillId="9" borderId="13" xfId="0" applyFont="1" applyFill="1" applyBorder="1"/>
    <xf numFmtId="0" fontId="0" fillId="9" borderId="13" xfId="0" applyFill="1" applyBorder="1"/>
    <xf numFmtId="3" fontId="0" fillId="0" borderId="0" xfId="0" applyNumberFormat="1"/>
    <xf numFmtId="3" fontId="21" fillId="0" borderId="0" xfId="0" applyNumberFormat="1" applyFont="1"/>
    <xf numFmtId="3" fontId="13" fillId="5" borderId="12" xfId="0" applyNumberFormat="1" applyFont="1" applyFill="1" applyBorder="1"/>
    <xf numFmtId="3" fontId="0" fillId="7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3" fontId="13" fillId="5" borderId="12" xfId="0" applyNumberFormat="1" applyFont="1" applyFill="1" applyBorder="1" applyAlignment="1">
      <alignment horizontal="center"/>
    </xf>
    <xf numFmtId="3" fontId="0" fillId="7" borderId="0" xfId="0" applyNumberFormat="1" applyFill="1"/>
    <xf numFmtId="0" fontId="20" fillId="0" borderId="18" xfId="0" applyFont="1" applyFill="1" applyBorder="1"/>
    <xf numFmtId="0" fontId="16" fillId="0" borderId="1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16" fillId="0" borderId="0" xfId="0" applyFont="1" applyBorder="1"/>
    <xf numFmtId="0" fontId="17" fillId="0" borderId="14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7" borderId="0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9" fontId="0" fillId="0" borderId="0" xfId="1" applyFont="1"/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3" fontId="13" fillId="5" borderId="24" xfId="0" applyNumberFormat="1" applyFont="1" applyFill="1" applyBorder="1" applyAlignment="1">
      <alignment horizontal="center"/>
    </xf>
    <xf numFmtId="3" fontId="13" fillId="5" borderId="25" xfId="0" applyNumberFormat="1" applyFont="1" applyFill="1" applyBorder="1" applyAlignment="1">
      <alignment horizontal="center"/>
    </xf>
    <xf numFmtId="3" fontId="13" fillId="5" borderId="26" xfId="0" applyNumberFormat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80" zoomScaleNormal="80" workbookViewId="0">
      <selection activeCell="A2" sqref="A2:T56"/>
    </sheetView>
  </sheetViews>
  <sheetFormatPr defaultRowHeight="15"/>
  <cols>
    <col min="2" max="2" width="9.85546875" style="19" bestFit="1" customWidth="1"/>
    <col min="3" max="4" width="9.140625" style="3"/>
    <col min="5" max="5" width="12.7109375" style="3" customWidth="1"/>
    <col min="6" max="7" width="9.140625" style="20"/>
    <col min="8" max="8" width="14.7109375" style="3" customWidth="1"/>
    <col min="9" max="9" width="12.7109375" style="3" customWidth="1"/>
    <col min="10" max="19" width="9.140625" style="3"/>
    <col min="20" max="20" width="9.140625" style="21"/>
  </cols>
  <sheetData>
    <row r="1" spans="1:20" ht="21" thickBot="1">
      <c r="A1" s="14" t="s">
        <v>29</v>
      </c>
      <c r="B1" s="62">
        <v>42370</v>
      </c>
    </row>
    <row r="2" spans="1:20" s="10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10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6.5" thickBot="1">
      <c r="A4" s="1">
        <v>19</v>
      </c>
      <c r="B4" s="15" t="s">
        <v>21</v>
      </c>
      <c r="C4" s="12"/>
      <c r="D4" s="12"/>
      <c r="E4" s="12"/>
      <c r="F4" s="9"/>
      <c r="G4" s="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>
        <v>0</v>
      </c>
      <c r="T4" s="18"/>
    </row>
    <row r="5" spans="1:20" ht="16.5" thickBot="1">
      <c r="A5" s="1"/>
      <c r="B5" s="15" t="s">
        <v>22</v>
      </c>
      <c r="C5" s="12">
        <v>26</v>
      </c>
      <c r="D5" s="12">
        <v>9</v>
      </c>
      <c r="E5" s="12"/>
      <c r="F5" s="9">
        <v>13</v>
      </c>
      <c r="G5" s="9">
        <v>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8">
        <f>SUM(D5:S5)</f>
        <v>24</v>
      </c>
    </row>
    <row r="6" spans="1:20" ht="16.5" thickBot="1">
      <c r="A6" s="1"/>
      <c r="B6" s="15" t="s">
        <v>23</v>
      </c>
      <c r="C6" s="12"/>
      <c r="D6" s="12"/>
      <c r="E6" s="12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"/>
    </row>
    <row r="7" spans="1:20" ht="16.5" thickBot="1">
      <c r="A7" s="1"/>
      <c r="B7" s="15" t="s">
        <v>24</v>
      </c>
      <c r="C7" s="12">
        <v>51</v>
      </c>
      <c r="D7" s="12">
        <v>20</v>
      </c>
      <c r="E7" s="12"/>
      <c r="F7" s="9">
        <v>14</v>
      </c>
      <c r="G7" s="9"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8">
        <f>SUM(D7:S7)</f>
        <v>38</v>
      </c>
    </row>
    <row r="8" spans="1:20" ht="16.5" thickBot="1">
      <c r="A8" s="1"/>
      <c r="B8" s="15" t="s">
        <v>25</v>
      </c>
      <c r="C8" s="12">
        <v>35</v>
      </c>
      <c r="D8" s="12">
        <v>9</v>
      </c>
      <c r="E8" s="12"/>
      <c r="F8" s="9">
        <v>11</v>
      </c>
      <c r="G8" s="9">
        <v>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8">
        <f>SUM(D8:S8)</f>
        <v>26</v>
      </c>
    </row>
    <row r="9" spans="1:20" ht="16.5" thickBot="1">
      <c r="A9" s="1">
        <v>20</v>
      </c>
      <c r="B9" s="15" t="s">
        <v>21</v>
      </c>
      <c r="C9" s="12"/>
      <c r="D9" s="12"/>
      <c r="E9" s="12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8"/>
    </row>
    <row r="10" spans="1:20" ht="16.5" thickBot="1">
      <c r="A10" s="1"/>
      <c r="B10" s="15" t="s">
        <v>22</v>
      </c>
      <c r="C10" s="12">
        <v>51</v>
      </c>
      <c r="D10" s="12">
        <v>28</v>
      </c>
      <c r="E10" s="12"/>
      <c r="F10" s="9">
        <v>21</v>
      </c>
      <c r="G10" s="9">
        <v>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8">
        <f>SUM(D10:S10)</f>
        <v>51</v>
      </c>
    </row>
    <row r="11" spans="1:20" ht="16.5" thickBot="1">
      <c r="A11" s="1"/>
      <c r="B11" s="15" t="s">
        <v>23</v>
      </c>
      <c r="C11" s="12"/>
      <c r="D11" s="12"/>
      <c r="E11" s="12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8"/>
    </row>
    <row r="12" spans="1:20" ht="16.5" thickBot="1">
      <c r="A12" s="1"/>
      <c r="B12" s="15" t="s">
        <v>24</v>
      </c>
      <c r="C12" s="12">
        <v>51</v>
      </c>
      <c r="D12" s="12">
        <v>23</v>
      </c>
      <c r="E12" s="12"/>
      <c r="F12" s="9">
        <v>11</v>
      </c>
      <c r="G12" s="9">
        <v>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8">
        <f>SUM(D12:S12)</f>
        <v>41</v>
      </c>
    </row>
    <row r="13" spans="1:20" ht="16.5" thickBot="1">
      <c r="A13" s="1"/>
      <c r="B13" s="15" t="s">
        <v>25</v>
      </c>
      <c r="C13" s="12">
        <v>34</v>
      </c>
      <c r="D13" s="12">
        <v>13</v>
      </c>
      <c r="E13" s="12"/>
      <c r="F13" s="9">
        <v>6</v>
      </c>
      <c r="G13" s="9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8">
        <f>SUM(D13:S13)</f>
        <v>20</v>
      </c>
    </row>
    <row r="14" spans="1:20" ht="16.5" thickBot="1">
      <c r="A14" s="1">
        <v>21</v>
      </c>
      <c r="B14" s="15" t="s">
        <v>21</v>
      </c>
      <c r="C14" s="12"/>
      <c r="D14" s="12"/>
      <c r="E14" s="12"/>
      <c r="F14" s="9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8"/>
    </row>
    <row r="15" spans="1:20" ht="16.5" thickBot="1">
      <c r="A15" s="1"/>
      <c r="B15" s="15" t="s">
        <v>22</v>
      </c>
      <c r="C15" s="12">
        <v>26</v>
      </c>
      <c r="D15" s="12">
        <v>11</v>
      </c>
      <c r="E15" s="12"/>
      <c r="F15" s="9">
        <v>12</v>
      </c>
      <c r="G15" s="9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">
        <f>SUM(D15:S15)</f>
        <v>24</v>
      </c>
    </row>
    <row r="16" spans="1:20" ht="16.5" thickBot="1">
      <c r="A16" s="1"/>
      <c r="B16" s="15" t="s">
        <v>23</v>
      </c>
      <c r="C16" s="12"/>
      <c r="D16" s="12"/>
      <c r="E16" s="12"/>
      <c r="F16" s="9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8"/>
    </row>
    <row r="17" spans="1:20" ht="16.5" thickBot="1">
      <c r="A17" s="1"/>
      <c r="B17" s="15" t="s">
        <v>24</v>
      </c>
      <c r="C17" s="12">
        <v>51</v>
      </c>
      <c r="D17" s="12">
        <v>23</v>
      </c>
      <c r="E17" s="12"/>
      <c r="F17" s="9">
        <v>13</v>
      </c>
      <c r="G17" s="9">
        <v>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8">
        <f>SUM(D17:S17)</f>
        <v>39</v>
      </c>
    </row>
    <row r="18" spans="1:20" ht="16.5" thickBot="1">
      <c r="A18" s="1"/>
      <c r="B18" s="15" t="s">
        <v>25</v>
      </c>
      <c r="C18" s="12">
        <v>26</v>
      </c>
      <c r="D18" s="12">
        <v>8</v>
      </c>
      <c r="E18" s="12"/>
      <c r="F18" s="9">
        <v>5</v>
      </c>
      <c r="G18" s="9">
        <v>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8">
        <f>SUM(D18:S18)</f>
        <v>17</v>
      </c>
    </row>
    <row r="19" spans="1:20" ht="16.5" thickBot="1">
      <c r="A19" s="1">
        <v>22</v>
      </c>
      <c r="B19" s="15" t="s">
        <v>21</v>
      </c>
      <c r="C19" s="12"/>
      <c r="D19" s="12"/>
      <c r="E19" s="12"/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8"/>
    </row>
    <row r="20" spans="1:20" ht="16.5" thickBot="1">
      <c r="A20" s="1"/>
      <c r="B20" s="15" t="s">
        <v>22</v>
      </c>
      <c r="C20" s="12">
        <v>27</v>
      </c>
      <c r="D20" s="12">
        <v>20</v>
      </c>
      <c r="E20" s="12"/>
      <c r="F20" s="9">
        <v>7</v>
      </c>
      <c r="G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8">
        <f>SUM(D20:S20)</f>
        <v>27</v>
      </c>
    </row>
    <row r="21" spans="1:20" ht="16.5" thickBot="1">
      <c r="A21" s="1"/>
      <c r="B21" s="15" t="s">
        <v>23</v>
      </c>
      <c r="C21" s="12"/>
      <c r="D21" s="12"/>
      <c r="E21" s="12"/>
      <c r="F21" s="9"/>
      <c r="G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8"/>
    </row>
    <row r="22" spans="1:20" ht="16.5" thickBot="1">
      <c r="A22" s="1"/>
      <c r="B22" s="15" t="s">
        <v>24</v>
      </c>
      <c r="C22" s="12">
        <v>51</v>
      </c>
      <c r="D22" s="12">
        <v>29</v>
      </c>
      <c r="E22" s="12"/>
      <c r="F22" s="9">
        <v>9</v>
      </c>
      <c r="G22" s="9">
        <v>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8">
        <f>SUM(D22:S22)</f>
        <v>40</v>
      </c>
    </row>
    <row r="23" spans="1:20" ht="16.5" thickBot="1">
      <c r="A23" s="1"/>
      <c r="B23" s="15" t="s">
        <v>25</v>
      </c>
      <c r="C23" s="12">
        <v>35</v>
      </c>
      <c r="D23" s="12">
        <v>10</v>
      </c>
      <c r="E23" s="12"/>
      <c r="F23" s="9">
        <v>9</v>
      </c>
      <c r="G23" s="9">
        <v>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8">
        <f>SUM(D23:S23)</f>
        <v>25</v>
      </c>
    </row>
    <row r="24" spans="1:20" ht="16.5" thickBot="1">
      <c r="A24" s="1">
        <v>23</v>
      </c>
      <c r="B24" s="15" t="s">
        <v>21</v>
      </c>
      <c r="C24" s="12"/>
      <c r="D24" s="12"/>
      <c r="E24" s="12"/>
      <c r="F24" s="9"/>
      <c r="G24" s="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8"/>
    </row>
    <row r="25" spans="1:20" ht="16.5" thickBot="1">
      <c r="A25" s="1"/>
      <c r="B25" s="15" t="s">
        <v>22</v>
      </c>
      <c r="C25" s="12">
        <v>50</v>
      </c>
      <c r="D25" s="12">
        <v>27</v>
      </c>
      <c r="E25" s="12"/>
      <c r="F25" s="9">
        <v>13</v>
      </c>
      <c r="G25" s="9">
        <v>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8">
        <f>SUM(D25:S25)</f>
        <v>46</v>
      </c>
    </row>
    <row r="26" spans="1:20" ht="16.5" thickBot="1">
      <c r="A26" s="1"/>
      <c r="B26" s="15" t="s">
        <v>27</v>
      </c>
      <c r="C26" s="12">
        <v>72</v>
      </c>
      <c r="D26" s="12">
        <v>23</v>
      </c>
      <c r="E26" s="12">
        <v>36</v>
      </c>
      <c r="F26" s="9">
        <v>5</v>
      </c>
      <c r="G26" s="9">
        <v>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4</v>
      </c>
      <c r="T26" s="18">
        <f>SUM(D26:S26)</f>
        <v>71</v>
      </c>
    </row>
    <row r="27" spans="1:20" ht="16.5" thickBot="1">
      <c r="A27" s="1"/>
      <c r="B27" s="15" t="s">
        <v>23</v>
      </c>
      <c r="C27" s="12"/>
      <c r="D27" s="12"/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8"/>
    </row>
    <row r="28" spans="1:20" ht="16.5" thickBot="1">
      <c r="A28" s="1"/>
      <c r="B28" s="15" t="s">
        <v>28</v>
      </c>
      <c r="C28" s="12">
        <v>50</v>
      </c>
      <c r="D28" s="12">
        <v>28</v>
      </c>
      <c r="E28" s="12"/>
      <c r="F28" s="9">
        <v>6</v>
      </c>
      <c r="G28" s="9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8">
        <f>SUM(D28:S28)</f>
        <v>35</v>
      </c>
    </row>
    <row r="29" spans="1:20" ht="16.5" thickBot="1">
      <c r="A29" s="1"/>
      <c r="B29" s="15" t="s">
        <v>24</v>
      </c>
      <c r="C29" s="12">
        <v>51</v>
      </c>
      <c r="D29" s="12">
        <v>29</v>
      </c>
      <c r="E29" s="12"/>
      <c r="F29" s="9">
        <v>17</v>
      </c>
      <c r="G29" s="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8">
        <f>SUM(D29:S29)</f>
        <v>46</v>
      </c>
    </row>
    <row r="30" spans="1:20" ht="16.5" thickBot="1">
      <c r="A30" s="1">
        <v>26</v>
      </c>
      <c r="B30" s="15" t="s">
        <v>21</v>
      </c>
      <c r="C30" s="12"/>
      <c r="D30" s="12"/>
      <c r="E30" s="12"/>
      <c r="F30" s="9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8"/>
    </row>
    <row r="31" spans="1:20" ht="16.5" thickBot="1">
      <c r="A31" s="1"/>
      <c r="B31" s="15" t="s">
        <v>22</v>
      </c>
      <c r="C31" s="12">
        <v>28</v>
      </c>
      <c r="D31" s="12">
        <v>7</v>
      </c>
      <c r="E31" s="12"/>
      <c r="F31" s="9">
        <v>13</v>
      </c>
      <c r="G31" s="9">
        <v>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8">
        <f>SUM(D31:S31)</f>
        <v>26</v>
      </c>
    </row>
    <row r="32" spans="1:20" ht="16.5" thickBot="1">
      <c r="A32" s="1"/>
      <c r="B32" s="15" t="s">
        <v>23</v>
      </c>
      <c r="C32" s="12"/>
      <c r="D32" s="12"/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8"/>
    </row>
    <row r="33" spans="1:20" ht="16.5" thickBot="1">
      <c r="A33" s="1"/>
      <c r="B33" s="15" t="s">
        <v>24</v>
      </c>
      <c r="C33" s="12">
        <v>51</v>
      </c>
      <c r="D33" s="12">
        <v>33</v>
      </c>
      <c r="E33" s="12"/>
      <c r="F33" s="9">
        <v>7</v>
      </c>
      <c r="G33" s="9">
        <v>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8">
        <f>SUM(D33:S33)</f>
        <v>42</v>
      </c>
    </row>
    <row r="34" spans="1:20" ht="16.5" thickBot="1">
      <c r="A34" s="1"/>
      <c r="B34" s="15" t="s">
        <v>25</v>
      </c>
      <c r="C34" s="12">
        <v>34</v>
      </c>
      <c r="D34" s="12">
        <v>0</v>
      </c>
      <c r="E34" s="12"/>
      <c r="F34" s="9"/>
      <c r="G34" s="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8">
        <f>SUM(D34:S34)</f>
        <v>0</v>
      </c>
    </row>
    <row r="35" spans="1:20" ht="16.5" thickBot="1">
      <c r="A35" s="1">
        <v>27</v>
      </c>
      <c r="B35" s="15" t="s">
        <v>21</v>
      </c>
      <c r="C35" s="12"/>
      <c r="D35" s="12"/>
      <c r="E35" s="12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8"/>
    </row>
    <row r="36" spans="1:20" ht="16.5" thickBot="1">
      <c r="A36" s="1"/>
      <c r="B36" s="15" t="s">
        <v>22</v>
      </c>
      <c r="C36" s="12">
        <v>26</v>
      </c>
      <c r="D36" s="12">
        <v>13</v>
      </c>
      <c r="E36" s="12"/>
      <c r="F36" s="9">
        <v>9</v>
      </c>
      <c r="G36" s="9">
        <v>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8">
        <f>SUM(D36:S36)</f>
        <v>25</v>
      </c>
    </row>
    <row r="37" spans="1:20" ht="16.5" thickBot="1">
      <c r="A37" s="1"/>
      <c r="B37" s="15" t="s">
        <v>23</v>
      </c>
      <c r="C37" s="12"/>
      <c r="D37" s="12"/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8"/>
    </row>
    <row r="38" spans="1:20" ht="16.5" thickBot="1">
      <c r="A38" s="1"/>
      <c r="B38" s="15" t="s">
        <v>24</v>
      </c>
      <c r="C38" s="12">
        <v>52</v>
      </c>
      <c r="D38" s="12">
        <v>31</v>
      </c>
      <c r="E38" s="12"/>
      <c r="F38" s="9">
        <v>9</v>
      </c>
      <c r="G38" s="9">
        <v>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8">
        <f>SUM(D38:S38)</f>
        <v>43</v>
      </c>
    </row>
    <row r="39" spans="1:20" ht="16.5" thickBot="1">
      <c r="A39" s="1"/>
      <c r="B39" s="15" t="s">
        <v>25</v>
      </c>
      <c r="C39" s="12">
        <v>33</v>
      </c>
      <c r="D39" s="12">
        <v>4</v>
      </c>
      <c r="E39" s="12"/>
      <c r="F39" s="9">
        <v>12</v>
      </c>
      <c r="G39" s="9">
        <v>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8">
        <f>SUM(D39:S39)</f>
        <v>20</v>
      </c>
    </row>
    <row r="40" spans="1:20" ht="16.5" thickBot="1">
      <c r="A40" s="1">
        <v>28</v>
      </c>
      <c r="B40" s="15" t="s">
        <v>21</v>
      </c>
      <c r="C40" s="12"/>
      <c r="D40" s="12"/>
      <c r="E40" s="12"/>
      <c r="F40" s="9"/>
      <c r="G40" s="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8"/>
    </row>
    <row r="41" spans="1:20" ht="16.5" thickBot="1">
      <c r="A41" s="1"/>
      <c r="B41" s="15" t="s">
        <v>22</v>
      </c>
      <c r="C41" s="12">
        <v>29</v>
      </c>
      <c r="D41" s="12">
        <v>15</v>
      </c>
      <c r="E41" s="12"/>
      <c r="F41" s="9">
        <v>14</v>
      </c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8">
        <f>SUM(D41:S41)</f>
        <v>29</v>
      </c>
    </row>
    <row r="42" spans="1:20" ht="16.5" thickBot="1">
      <c r="A42" s="1"/>
      <c r="B42" s="15" t="s">
        <v>23</v>
      </c>
      <c r="C42" s="12"/>
      <c r="D42" s="12"/>
      <c r="E42" s="12"/>
      <c r="F42" s="9"/>
      <c r="G42" s="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8"/>
    </row>
    <row r="43" spans="1:20" ht="16.5" thickBot="1">
      <c r="A43" s="1"/>
      <c r="B43" s="15" t="s">
        <v>24</v>
      </c>
      <c r="C43" s="12">
        <v>58</v>
      </c>
      <c r="D43" s="12">
        <v>25</v>
      </c>
      <c r="E43" s="12"/>
      <c r="F43" s="9">
        <v>17</v>
      </c>
      <c r="G43" s="9">
        <v>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8">
        <f>SUM(D43:S43)</f>
        <v>45</v>
      </c>
    </row>
    <row r="44" spans="1:20" ht="16.5" thickBot="1">
      <c r="A44" s="1"/>
      <c r="B44" s="15" t="s">
        <v>25</v>
      </c>
      <c r="C44" s="12">
        <v>30</v>
      </c>
      <c r="D44" s="12">
        <v>15</v>
      </c>
      <c r="E44" s="12"/>
      <c r="F44" s="9">
        <v>2</v>
      </c>
      <c r="G44" s="9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8">
        <f>SUM(D44:S44)</f>
        <v>19</v>
      </c>
    </row>
    <row r="45" spans="1:20" ht="16.5" thickBot="1">
      <c r="A45" s="1">
        <v>29</v>
      </c>
      <c r="B45" s="15" t="s">
        <v>21</v>
      </c>
      <c r="C45" s="12"/>
      <c r="D45" s="12"/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8"/>
    </row>
    <row r="46" spans="1:20" ht="16.5" thickBot="1">
      <c r="A46" s="1"/>
      <c r="B46" s="15" t="s">
        <v>22</v>
      </c>
      <c r="C46" s="12">
        <v>27</v>
      </c>
      <c r="D46" s="12">
        <v>14</v>
      </c>
      <c r="E46" s="12"/>
      <c r="F46" s="9">
        <v>11</v>
      </c>
      <c r="G46" s="9">
        <v>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8">
        <f>SUM(D46:S46)</f>
        <v>27</v>
      </c>
    </row>
    <row r="47" spans="1:20" ht="16.5" thickBot="1">
      <c r="A47" s="1"/>
      <c r="B47" s="15" t="s">
        <v>23</v>
      </c>
      <c r="C47" s="12"/>
      <c r="D47" s="12"/>
      <c r="E47" s="12"/>
      <c r="F47" s="9"/>
      <c r="G47" s="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8"/>
    </row>
    <row r="48" spans="1:20" ht="16.5" thickBot="1">
      <c r="A48" s="1"/>
      <c r="B48" s="15" t="s">
        <v>24</v>
      </c>
      <c r="C48" s="12">
        <v>54</v>
      </c>
      <c r="D48" s="12">
        <v>29</v>
      </c>
      <c r="E48" s="12"/>
      <c r="F48" s="9">
        <v>6</v>
      </c>
      <c r="G48" s="9">
        <v>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>
        <f>SUM(D48:S48)</f>
        <v>40</v>
      </c>
    </row>
    <row r="49" spans="1:20" ht="16.5" thickBot="1">
      <c r="A49" s="1"/>
      <c r="B49" s="15" t="s">
        <v>25</v>
      </c>
      <c r="C49" s="12">
        <v>35</v>
      </c>
      <c r="D49" s="12">
        <v>13</v>
      </c>
      <c r="E49" s="12"/>
      <c r="F49" s="9">
        <v>7</v>
      </c>
      <c r="G49" s="9">
        <v>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8">
        <f>SUM(D49:S49)</f>
        <v>25</v>
      </c>
    </row>
    <row r="50" spans="1:20" ht="16.5" thickBot="1">
      <c r="A50" s="1">
        <v>30</v>
      </c>
      <c r="B50" s="15" t="s">
        <v>21</v>
      </c>
      <c r="C50" s="12"/>
      <c r="D50" s="12"/>
      <c r="E50" s="12"/>
      <c r="F50" s="9"/>
      <c r="G50" s="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8"/>
    </row>
    <row r="51" spans="1:20" ht="16.5" thickBot="1">
      <c r="A51" s="1"/>
      <c r="B51" s="15" t="s">
        <v>22</v>
      </c>
      <c r="C51" s="12">
        <v>50</v>
      </c>
      <c r="D51" s="12">
        <v>35</v>
      </c>
      <c r="E51" s="12"/>
      <c r="F51" s="9">
        <v>10</v>
      </c>
      <c r="G51" s="9">
        <v>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8">
        <f>SUM(D51:S51)</f>
        <v>50</v>
      </c>
    </row>
    <row r="52" spans="1:20" ht="16.5" thickBot="1">
      <c r="A52" s="1"/>
      <c r="B52" s="15" t="s">
        <v>27</v>
      </c>
      <c r="C52" s="12">
        <v>32</v>
      </c>
      <c r="D52" s="12">
        <v>14</v>
      </c>
      <c r="E52" s="12">
        <v>36</v>
      </c>
      <c r="F52" s="9">
        <v>13</v>
      </c>
      <c r="G52" s="9">
        <v>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4</v>
      </c>
      <c r="T52" s="18">
        <f>SUM(D52:S52)</f>
        <v>70</v>
      </c>
    </row>
    <row r="53" spans="1:20" ht="16.5" thickBot="1">
      <c r="A53" s="1"/>
      <c r="B53" s="15" t="s">
        <v>23</v>
      </c>
      <c r="C53" s="12"/>
      <c r="D53" s="12"/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8"/>
    </row>
    <row r="54" spans="1:20" ht="16.5" thickBot="1">
      <c r="A54" s="1"/>
      <c r="B54" s="15" t="s">
        <v>28</v>
      </c>
      <c r="C54" s="12">
        <v>51</v>
      </c>
      <c r="D54" s="12">
        <v>28</v>
      </c>
      <c r="E54" s="12"/>
      <c r="F54" s="9">
        <v>3</v>
      </c>
      <c r="G54" s="9"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8">
        <f>SUM(D54:S54)</f>
        <v>31</v>
      </c>
    </row>
    <row r="55" spans="1:20" ht="16.5" thickBot="1">
      <c r="A55" s="1"/>
      <c r="B55" s="15" t="s">
        <v>24</v>
      </c>
      <c r="C55" s="12">
        <v>50</v>
      </c>
      <c r="D55" s="12">
        <v>22</v>
      </c>
      <c r="E55" s="12"/>
      <c r="F55" s="9">
        <v>6</v>
      </c>
      <c r="G55" s="9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8">
        <f>SUM(D55:S55)</f>
        <v>31</v>
      </c>
    </row>
    <row r="56" spans="1:20" s="17" customFormat="1" ht="16.5" thickBot="1">
      <c r="A56" s="16" t="s">
        <v>30</v>
      </c>
      <c r="B56" s="18"/>
      <c r="C56" s="18">
        <f>SUM(C5:C55)</f>
        <v>1327</v>
      </c>
      <c r="D56" s="18">
        <f>SUM(D5:D55)</f>
        <v>608</v>
      </c>
      <c r="E56" s="18">
        <f>SUM(E5:E55)</f>
        <v>72</v>
      </c>
      <c r="F56" s="18">
        <f>SUM(F5:F55)</f>
        <v>311</v>
      </c>
      <c r="G56" s="18">
        <f>SUM(G5:G55)</f>
        <v>94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>
        <f>SUM(S4:S55)</f>
        <v>8</v>
      </c>
      <c r="T56" s="18">
        <f>SUM(T4:T55)</f>
        <v>1093</v>
      </c>
    </row>
  </sheetData>
  <mergeCells count="19">
    <mergeCell ref="H2:H3"/>
    <mergeCell ref="I2:I3"/>
    <mergeCell ref="J2:J3"/>
    <mergeCell ref="A2:A3"/>
    <mergeCell ref="B2:B3"/>
    <mergeCell ref="C2:C3"/>
    <mergeCell ref="D2:D3"/>
    <mergeCell ref="E2:E3"/>
    <mergeCell ref="F2:G2"/>
    <mergeCell ref="K2:K3"/>
    <mergeCell ref="L2:L3"/>
    <mergeCell ref="T2:T3"/>
    <mergeCell ref="N2:N3"/>
    <mergeCell ref="O2:O3"/>
    <mergeCell ref="P2:P3"/>
    <mergeCell ref="Q2:Q3"/>
    <mergeCell ref="R2:R3"/>
    <mergeCell ref="S2:S3"/>
    <mergeCell ref="M2:M3"/>
  </mergeCells>
  <phoneticPr fontId="0" type="noConversion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2"/>
  <sheetViews>
    <sheetView showGridLines="0" tabSelected="1" topLeftCell="D1" zoomScale="85" zoomScaleNormal="85" workbookViewId="0">
      <selection activeCell="Q1" sqref="D1:Q28"/>
    </sheetView>
  </sheetViews>
  <sheetFormatPr defaultRowHeight="15"/>
  <cols>
    <col min="1" max="1" width="16.42578125" hidden="1" customWidth="1"/>
    <col min="2" max="2" width="14.85546875" hidden="1" customWidth="1"/>
    <col min="3" max="3" width="4.5703125" hidden="1" customWidth="1"/>
    <col min="4" max="4" width="50.42578125" style="77" customWidth="1"/>
    <col min="5" max="5" width="9.140625" hidden="1" customWidth="1"/>
    <col min="6" max="6" width="13.7109375" hidden="1" customWidth="1"/>
    <col min="7" max="7" width="10.42578125" hidden="1" customWidth="1"/>
    <col min="8" max="8" width="9.28515625" hidden="1" customWidth="1"/>
    <col min="9" max="9" width="9.42578125" hidden="1" customWidth="1"/>
    <col min="10" max="10" width="10.28515625" hidden="1" customWidth="1"/>
    <col min="11" max="11" width="9.7109375" hidden="1" customWidth="1"/>
    <col min="12" max="12" width="11.140625" hidden="1" customWidth="1"/>
    <col min="13" max="13" width="13" style="106" customWidth="1"/>
    <col min="14" max="16" width="13" customWidth="1"/>
    <col min="17" max="17" width="11.140625" customWidth="1"/>
    <col min="18" max="19" width="9.140625" hidden="1" customWidth="1"/>
    <col min="20" max="22" width="13.42578125" hidden="1" customWidth="1"/>
    <col min="23" max="42" width="4.7109375" hidden="1" customWidth="1"/>
    <col min="43" max="93" width="4.5703125" hidden="1" customWidth="1"/>
    <col min="94" max="94" width="4.7109375" hidden="1" customWidth="1"/>
    <col min="95" max="95" width="0" hidden="1" customWidth="1"/>
    <col min="97" max="97" width="19.85546875" bestFit="1" customWidth="1"/>
    <col min="99" max="99" width="10.42578125" bestFit="1" customWidth="1"/>
    <col min="100" max="100" width="10.140625" bestFit="1" customWidth="1"/>
  </cols>
  <sheetData>
    <row r="1" spans="1:103">
      <c r="A1" s="79" t="s">
        <v>31</v>
      </c>
      <c r="D1" s="90" t="s">
        <v>58</v>
      </c>
      <c r="E1" s="91">
        <v>2017</v>
      </c>
      <c r="M1" s="84">
        <v>2017</v>
      </c>
    </row>
    <row r="2" spans="1:103">
      <c r="A2">
        <v>2013</v>
      </c>
      <c r="D2" s="78"/>
    </row>
    <row r="3" spans="1:103">
      <c r="A3">
        <v>2014</v>
      </c>
      <c r="D3" s="78"/>
    </row>
    <row r="4" spans="1:103" s="85" customFormat="1" hidden="1">
      <c r="A4">
        <v>2013</v>
      </c>
      <c r="D4" s="86"/>
      <c r="E4" s="85" t="str">
        <f>$E$1&amp;E$5</f>
        <v>2017Janeiro</v>
      </c>
      <c r="F4" s="85" t="str">
        <f>$E$1&amp;F$5</f>
        <v>2017Fevereiro</v>
      </c>
      <c r="G4" s="85" t="str">
        <f t="shared" ref="G4:P4" si="0">$E$1&amp;G$5</f>
        <v>2017Março</v>
      </c>
      <c r="H4" s="85" t="str">
        <f t="shared" si="0"/>
        <v>2017Abril</v>
      </c>
      <c r="I4" s="85" t="str">
        <f t="shared" si="0"/>
        <v>2017Maio</v>
      </c>
      <c r="J4" s="85" t="str">
        <f t="shared" si="0"/>
        <v>2017Junho</v>
      </c>
      <c r="K4" s="85" t="str">
        <f t="shared" si="0"/>
        <v>2017Julho</v>
      </c>
      <c r="L4" s="85" t="str">
        <f t="shared" si="0"/>
        <v>2017Agosto</v>
      </c>
      <c r="M4" s="107" t="str">
        <f t="shared" si="0"/>
        <v>2017Setembro</v>
      </c>
      <c r="N4" s="85" t="str">
        <f t="shared" si="0"/>
        <v>2017Outubro</v>
      </c>
      <c r="O4" s="85" t="str">
        <f t="shared" si="0"/>
        <v>2017Novembro</v>
      </c>
      <c r="P4" s="85" t="str">
        <f t="shared" si="0"/>
        <v>2017Dezembro</v>
      </c>
    </row>
    <row r="5" spans="1:103">
      <c r="A5">
        <v>2015</v>
      </c>
      <c r="D5" s="78"/>
      <c r="E5" s="83" t="s">
        <v>33</v>
      </c>
      <c r="F5" s="83" t="s">
        <v>34</v>
      </c>
      <c r="G5" s="83" t="s">
        <v>35</v>
      </c>
      <c r="H5" s="83" t="s">
        <v>36</v>
      </c>
      <c r="I5" s="83" t="s">
        <v>37</v>
      </c>
      <c r="J5" s="83" t="s">
        <v>38</v>
      </c>
      <c r="K5" s="83" t="s">
        <v>39</v>
      </c>
      <c r="L5" s="83" t="s">
        <v>54</v>
      </c>
      <c r="M5" s="108" t="s">
        <v>55</v>
      </c>
      <c r="N5" s="83" t="s">
        <v>85</v>
      </c>
      <c r="O5" s="83" t="s">
        <v>56</v>
      </c>
      <c r="P5" s="83" t="s">
        <v>57</v>
      </c>
      <c r="Q5" s="81" t="s">
        <v>18</v>
      </c>
      <c r="T5" s="102" t="s">
        <v>83</v>
      </c>
      <c r="U5" s="102" t="s">
        <v>84</v>
      </c>
      <c r="V5" s="104" t="s">
        <v>84</v>
      </c>
      <c r="CS5" s="139" t="s">
        <v>102</v>
      </c>
      <c r="CT5" s="140"/>
      <c r="CU5" s="140"/>
      <c r="CV5" s="140"/>
      <c r="CW5" s="140"/>
      <c r="CX5" s="141"/>
    </row>
    <row r="6" spans="1:103" ht="17.25" customHeight="1">
      <c r="A6">
        <v>2016</v>
      </c>
      <c r="D6" s="88" t="s">
        <v>83</v>
      </c>
      <c r="E6" s="89">
        <f>SUMIFS(Base!$F:$F,Base!$A:$A,Relat_Mensal!E$4)</f>
        <v>0</v>
      </c>
      <c r="F6" s="89">
        <f>SUMIFS(Base!$F:$F,Base!$A:$A,Relat_Mensal!F$4)</f>
        <v>0</v>
      </c>
      <c r="G6" s="89">
        <f>SUMIFS(Base!$F:$F,Base!$A:$A,Relat_Mensal!G$4)</f>
        <v>0</v>
      </c>
      <c r="H6" s="89">
        <f>SUMIFS(Base!$F:$F,Base!$A:$A,Relat_Mensal!H$4)</f>
        <v>0</v>
      </c>
      <c r="I6" s="89">
        <f>SUMIFS(Base!$F:$F,Base!$A:$A,Relat_Mensal!I$4)</f>
        <v>0</v>
      </c>
      <c r="J6" s="89">
        <f>SUMIFS(Base!$F:$F,Base!$A:$A,Relat_Mensal!J$4)</f>
        <v>0</v>
      </c>
      <c r="K6" s="89">
        <f>SUMIFS(Base!$F:$F,Base!$A:$A,Relat_Mensal!K$4)</f>
        <v>0</v>
      </c>
      <c r="L6" s="89">
        <f>SUMIFS(Base!$F:$F,Base!$A:$A,Relat_Mensal!L$4)</f>
        <v>0</v>
      </c>
      <c r="M6" s="109">
        <v>229</v>
      </c>
      <c r="N6" s="89">
        <v>334</v>
      </c>
      <c r="O6" s="89">
        <v>618</v>
      </c>
      <c r="P6" s="89">
        <v>334</v>
      </c>
      <c r="Q6" s="109">
        <f>SUM(M6:P6)</f>
        <v>1515</v>
      </c>
      <c r="T6" s="103"/>
      <c r="U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S6" s="108" t="s">
        <v>97</v>
      </c>
      <c r="CT6" s="128" t="s">
        <v>55</v>
      </c>
      <c r="CU6" s="128" t="s">
        <v>85</v>
      </c>
      <c r="CV6" s="128" t="s">
        <v>56</v>
      </c>
      <c r="CW6" s="128" t="s">
        <v>57</v>
      </c>
      <c r="CX6" s="128" t="s">
        <v>18</v>
      </c>
    </row>
    <row r="7" spans="1:103" ht="17.25" customHeight="1">
      <c r="A7">
        <v>2016</v>
      </c>
      <c r="D7" s="88" t="s">
        <v>86</v>
      </c>
      <c r="E7" s="89">
        <f>SUMIFS(Base!$F:$F,Base!$A:$A,Relat_Mensal!E$4)</f>
        <v>0</v>
      </c>
      <c r="F7" s="89">
        <f>SUMIFS(Base!$F:$F,Base!$A:$A,Relat_Mensal!F$4)</f>
        <v>0</v>
      </c>
      <c r="G7" s="89">
        <f>SUMIFS(Base!$F:$F,Base!$A:$A,Relat_Mensal!G$4)</f>
        <v>0</v>
      </c>
      <c r="H7" s="89">
        <f>SUMIFS(Base!$F:$F,Base!$A:$A,Relat_Mensal!H$4)</f>
        <v>0</v>
      </c>
      <c r="I7" s="89">
        <f>SUMIFS(Base!$F:$F,Base!$A:$A,Relat_Mensal!I$4)</f>
        <v>0</v>
      </c>
      <c r="J7" s="89">
        <f>SUMIFS(Base!$F:$F,Base!$A:$A,Relat_Mensal!J$4)</f>
        <v>0</v>
      </c>
      <c r="K7" s="89">
        <f>SUMIFS(Base!$F:$F,Base!$A:$A,Relat_Mensal!K$4)</f>
        <v>0</v>
      </c>
      <c r="L7" s="89">
        <f>SUMIFS(Base!$F:$F,Base!$A:$A,Relat_Mensal!L$4)</f>
        <v>0</v>
      </c>
      <c r="M7" s="109">
        <v>2288</v>
      </c>
      <c r="N7" s="109">
        <v>2081</v>
      </c>
      <c r="O7" s="109">
        <v>1823</v>
      </c>
      <c r="P7" s="109">
        <v>1532</v>
      </c>
      <c r="Q7" s="109">
        <f t="shared" ref="Q7:Q28" si="1">SUM(M7:P7)</f>
        <v>7724</v>
      </c>
      <c r="T7" s="103"/>
      <c r="U7" s="103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S7" s="109" t="s">
        <v>103</v>
      </c>
      <c r="CT7" s="124">
        <v>307</v>
      </c>
      <c r="CU7" s="124">
        <v>428</v>
      </c>
      <c r="CV7" s="124">
        <v>681</v>
      </c>
      <c r="CW7" s="124">
        <v>441</v>
      </c>
      <c r="CX7" s="127">
        <f>SUM(CT7:CW7)</f>
        <v>1857</v>
      </c>
    </row>
    <row r="8" spans="1:103">
      <c r="A8">
        <v>2017</v>
      </c>
      <c r="D8" s="87" t="s">
        <v>82</v>
      </c>
      <c r="E8" s="84">
        <f>SUMIFS(Base!$G:$G,Base!$A:$A,Relat_Mensal!E$4)</f>
        <v>0</v>
      </c>
      <c r="F8" s="84">
        <f>SUMIFS(Base!$G:$G,Base!$A:$A,Relat_Mensal!F$4)</f>
        <v>0</v>
      </c>
      <c r="G8" s="84">
        <f>SUMIFS(Base!$G:$G,Base!$A:$A,Relat_Mensal!G$4)</f>
        <v>0</v>
      </c>
      <c r="H8" s="84">
        <f>SUMIFS(Base!$G:$G,Base!$A:$A,Relat_Mensal!H$4)</f>
        <v>0</v>
      </c>
      <c r="I8" s="84">
        <f>SUMIFS(Base!$G:$G,Base!$A:$A,Relat_Mensal!I$4)</f>
        <v>0</v>
      </c>
      <c r="J8" s="84">
        <f>SUMIFS(Base!$G:$G,Base!$A:$A,Relat_Mensal!J$4)</f>
        <v>0</v>
      </c>
      <c r="K8" s="84">
        <f>SUMIFS(Base!$G:$G,Base!$A:$A,Relat_Mensal!K$4)</f>
        <v>0</v>
      </c>
      <c r="L8" s="84">
        <f>SUMIFS(Base!$G:$G,Base!$A:$A,Relat_Mensal!L$4)</f>
        <v>0</v>
      </c>
      <c r="M8" s="110">
        <v>1476</v>
      </c>
      <c r="N8" s="110">
        <v>1136</v>
      </c>
      <c r="O8" s="84">
        <v>997</v>
      </c>
      <c r="P8" s="84">
        <v>871</v>
      </c>
      <c r="Q8" s="113">
        <f t="shared" si="1"/>
        <v>4480</v>
      </c>
      <c r="T8" s="103"/>
      <c r="U8" s="103">
        <f>SUM(V8:CP8)+142</f>
        <v>1476</v>
      </c>
      <c r="V8" s="105">
        <v>9</v>
      </c>
      <c r="W8" s="105">
        <v>18</v>
      </c>
      <c r="X8" s="105">
        <v>25</v>
      </c>
      <c r="Y8" s="105"/>
      <c r="Z8" s="105">
        <v>11</v>
      </c>
      <c r="AA8" s="105">
        <v>42</v>
      </c>
      <c r="AB8" s="105">
        <v>41</v>
      </c>
      <c r="AC8" s="105">
        <v>36</v>
      </c>
      <c r="AD8" s="105">
        <v>8</v>
      </c>
      <c r="AE8" s="105">
        <v>11</v>
      </c>
      <c r="AF8" s="105">
        <v>26</v>
      </c>
      <c r="AG8" s="105">
        <v>9</v>
      </c>
      <c r="AH8" s="105">
        <v>18</v>
      </c>
      <c r="AI8" s="105">
        <v>19</v>
      </c>
      <c r="AJ8" s="105">
        <v>22</v>
      </c>
      <c r="AK8" s="105">
        <v>28</v>
      </c>
      <c r="AL8" s="105">
        <v>17</v>
      </c>
      <c r="AM8" s="105">
        <v>23</v>
      </c>
      <c r="AN8" s="105">
        <v>10</v>
      </c>
      <c r="AO8" s="105">
        <v>18</v>
      </c>
      <c r="AP8" s="105">
        <v>40</v>
      </c>
      <c r="AQ8" s="105">
        <v>17</v>
      </c>
      <c r="AR8" s="105">
        <v>35</v>
      </c>
      <c r="AS8" s="105">
        <v>30</v>
      </c>
      <c r="AT8" s="105">
        <v>2</v>
      </c>
      <c r="AU8" s="105">
        <v>50</v>
      </c>
      <c r="AV8" s="105">
        <v>40</v>
      </c>
      <c r="AW8" s="105">
        <v>28</v>
      </c>
      <c r="AX8" s="105">
        <v>13</v>
      </c>
      <c r="AY8" s="105">
        <v>7</v>
      </c>
      <c r="AZ8" s="105">
        <v>9</v>
      </c>
      <c r="BA8" s="105">
        <v>5</v>
      </c>
      <c r="BB8" s="105">
        <v>22</v>
      </c>
      <c r="BC8" s="105">
        <v>0</v>
      </c>
      <c r="BD8" s="105">
        <v>15</v>
      </c>
      <c r="BE8" s="105">
        <v>11</v>
      </c>
      <c r="BF8" s="105">
        <v>13</v>
      </c>
      <c r="BG8" s="105">
        <v>8</v>
      </c>
      <c r="BH8" s="105">
        <v>17</v>
      </c>
      <c r="BI8" s="105">
        <v>7</v>
      </c>
      <c r="BJ8" s="105">
        <v>11</v>
      </c>
      <c r="BK8" s="105">
        <v>35</v>
      </c>
      <c r="BL8" s="105">
        <v>37</v>
      </c>
      <c r="BM8" s="105">
        <v>40</v>
      </c>
      <c r="BN8" s="105">
        <v>13</v>
      </c>
      <c r="BO8" s="105">
        <v>10</v>
      </c>
      <c r="BP8" s="105">
        <v>10</v>
      </c>
      <c r="BQ8" s="105">
        <v>9</v>
      </c>
      <c r="BR8" s="105">
        <v>18</v>
      </c>
      <c r="BS8" s="105">
        <v>10</v>
      </c>
      <c r="BT8" s="105">
        <v>17</v>
      </c>
      <c r="BU8" s="105">
        <v>17</v>
      </c>
      <c r="BV8" s="105">
        <v>13</v>
      </c>
      <c r="BW8" s="105">
        <v>11</v>
      </c>
      <c r="BX8" s="105">
        <v>22</v>
      </c>
      <c r="BY8" s="105">
        <v>8</v>
      </c>
      <c r="BZ8" s="105"/>
      <c r="CA8" s="105">
        <v>35</v>
      </c>
      <c r="CB8" s="105">
        <v>30</v>
      </c>
      <c r="CC8" s="105">
        <v>12</v>
      </c>
      <c r="CD8" s="105">
        <v>37</v>
      </c>
      <c r="CE8" s="105">
        <v>22</v>
      </c>
      <c r="CF8" s="105">
        <v>5</v>
      </c>
      <c r="CG8" s="105">
        <v>13</v>
      </c>
      <c r="CH8" s="105">
        <v>8</v>
      </c>
      <c r="CI8" s="105">
        <v>14</v>
      </c>
      <c r="CJ8" s="105">
        <v>22</v>
      </c>
      <c r="CK8" s="105">
        <v>8</v>
      </c>
      <c r="CL8" s="105">
        <v>27</v>
      </c>
      <c r="CM8" s="105">
        <v>9</v>
      </c>
      <c r="CN8" s="105">
        <v>12</v>
      </c>
      <c r="CO8" s="105"/>
      <c r="CP8" s="105">
        <v>39</v>
      </c>
      <c r="CS8" s="109" t="s">
        <v>98</v>
      </c>
      <c r="CT8" s="124">
        <v>229</v>
      </c>
      <c r="CU8" s="124">
        <v>334</v>
      </c>
      <c r="CV8" s="124">
        <v>618</v>
      </c>
      <c r="CW8" s="124">
        <v>334</v>
      </c>
      <c r="CX8" s="127">
        <f>SUM(CT8:CW8)</f>
        <v>1515</v>
      </c>
      <c r="CY8" s="106">
        <f>CX8+CX12</f>
        <v>9239</v>
      </c>
    </row>
    <row r="9" spans="1:103">
      <c r="A9">
        <v>2018</v>
      </c>
      <c r="D9" s="87" t="s">
        <v>60</v>
      </c>
      <c r="E9" s="84">
        <f>SUMIFS(Base!$H:$H,Base!$A:$A,Relat_Mensal!E$4)</f>
        <v>0</v>
      </c>
      <c r="F9" s="84">
        <f>SUMIFS(Base!$H:$H,Base!$A:$A,Relat_Mensal!F$4)</f>
        <v>0</v>
      </c>
      <c r="G9" s="84">
        <f>SUMIFS(Base!$H:$H,Base!$A:$A,Relat_Mensal!G$4)</f>
        <v>0</v>
      </c>
      <c r="H9" s="84">
        <f>SUMIFS(Base!$H:$H,Base!$A:$A,Relat_Mensal!H$4)</f>
        <v>0</v>
      </c>
      <c r="I9" s="84">
        <f>SUMIFS(Base!$H:$H,Base!$A:$A,Relat_Mensal!I$4)</f>
        <v>0</v>
      </c>
      <c r="J9" s="84">
        <f>SUMIFS(Base!$H:$H,Base!$A:$A,Relat_Mensal!J$4)</f>
        <v>0</v>
      </c>
      <c r="K9" s="84">
        <f>SUMIFS(Base!$H:$H,Base!$A:$A,Relat_Mensal!K$4)</f>
        <v>0</v>
      </c>
      <c r="L9" s="84">
        <f>SUMIFS(Base!$H:$H,Base!$A:$A,Relat_Mensal!L$4)</f>
        <v>0</v>
      </c>
      <c r="M9" s="110">
        <v>0</v>
      </c>
      <c r="N9" s="84">
        <v>61</v>
      </c>
      <c r="O9" s="84">
        <v>181</v>
      </c>
      <c r="P9" s="84">
        <v>90</v>
      </c>
      <c r="Q9" s="113">
        <f t="shared" si="1"/>
        <v>332</v>
      </c>
      <c r="T9" s="103"/>
      <c r="U9" s="103">
        <f t="shared" ref="U9:U11" si="2">SUM(V9:CP9)</f>
        <v>0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S9" s="126" t="s">
        <v>100</v>
      </c>
      <c r="CT9" s="124">
        <v>10</v>
      </c>
      <c r="CU9" s="124">
        <v>17</v>
      </c>
      <c r="CV9" s="124">
        <v>22</v>
      </c>
      <c r="CW9" s="124">
        <v>16</v>
      </c>
      <c r="CX9" s="127">
        <f t="shared" ref="CX9:CX13" si="3">SUM(CT9:CW9)</f>
        <v>65</v>
      </c>
      <c r="CY9" s="106">
        <f>CX9+CX13</f>
        <v>308</v>
      </c>
    </row>
    <row r="10" spans="1:103">
      <c r="D10" s="87" t="s">
        <v>61</v>
      </c>
      <c r="E10" s="84">
        <f>SUMIFS(Base!$I:$I,Base!$A:$A,Relat_Mensal!E$4)</f>
        <v>0</v>
      </c>
      <c r="F10" s="84">
        <f>SUMIFS(Base!$I:$I,Base!$A:$A,Relat_Mensal!F$4)</f>
        <v>0</v>
      </c>
      <c r="G10" s="84">
        <f>SUMIFS(Base!$I:$I,Base!$A:$A,Relat_Mensal!G$4)</f>
        <v>0</v>
      </c>
      <c r="H10" s="84">
        <f>SUMIFS(Base!$I:$I,Base!$A:$A,Relat_Mensal!H$4)</f>
        <v>0</v>
      </c>
      <c r="I10" s="84">
        <f>SUMIFS(Base!$I:$I,Base!$A:$A,Relat_Mensal!I$4)</f>
        <v>0</v>
      </c>
      <c r="J10" s="84">
        <f>SUMIFS(Base!$I:$I,Base!$A:$A,Relat_Mensal!J$4)</f>
        <v>0</v>
      </c>
      <c r="K10" s="84">
        <f>SUMIFS(Base!$I:$I,Base!$A:$A,Relat_Mensal!K$4)</f>
        <v>0</v>
      </c>
      <c r="L10" s="84">
        <f>SUMIFS(Base!$I:$I,Base!$A:$A,Relat_Mensal!L$4)</f>
        <v>0</v>
      </c>
      <c r="M10" s="110">
        <v>703</v>
      </c>
      <c r="N10" s="84">
        <v>762</v>
      </c>
      <c r="O10" s="84">
        <v>673</v>
      </c>
      <c r="P10" s="84">
        <v>501</v>
      </c>
      <c r="Q10" s="113">
        <f t="shared" si="1"/>
        <v>2639</v>
      </c>
      <c r="T10" s="103">
        <f>30+2+18+18</f>
        <v>68</v>
      </c>
      <c r="U10" s="103">
        <f t="shared" si="2"/>
        <v>635</v>
      </c>
      <c r="V10" s="105">
        <v>13</v>
      </c>
      <c r="W10" s="105">
        <v>2</v>
      </c>
      <c r="X10" s="105">
        <v>11</v>
      </c>
      <c r="Y10" s="105"/>
      <c r="Z10" s="105">
        <v>3</v>
      </c>
      <c r="AA10" s="105">
        <v>5</v>
      </c>
      <c r="AB10" s="105">
        <v>7</v>
      </c>
      <c r="AC10" s="105">
        <v>11</v>
      </c>
      <c r="AD10" s="105"/>
      <c r="AE10" s="105">
        <v>13</v>
      </c>
      <c r="AF10" s="105">
        <v>12</v>
      </c>
      <c r="AG10" s="105">
        <v>3</v>
      </c>
      <c r="AH10" s="105">
        <v>7</v>
      </c>
      <c r="AI10" s="105">
        <v>11</v>
      </c>
      <c r="AJ10" s="105">
        <v>10</v>
      </c>
      <c r="AK10" s="105">
        <v>15</v>
      </c>
      <c r="AL10" s="105">
        <v>9</v>
      </c>
      <c r="AM10" s="105">
        <v>2</v>
      </c>
      <c r="AN10" s="105">
        <v>6</v>
      </c>
      <c r="AO10" s="105">
        <v>9</v>
      </c>
      <c r="AP10" s="105">
        <v>11</v>
      </c>
      <c r="AQ10" s="105">
        <v>6</v>
      </c>
      <c r="AR10" s="105">
        <v>19</v>
      </c>
      <c r="AS10" s="105">
        <v>20</v>
      </c>
      <c r="AT10" s="105"/>
      <c r="AU10" s="105">
        <v>13</v>
      </c>
      <c r="AV10" s="105">
        <v>9</v>
      </c>
      <c r="AW10" s="105">
        <v>6</v>
      </c>
      <c r="AX10" s="105">
        <v>11</v>
      </c>
      <c r="AY10" s="105">
        <v>10</v>
      </c>
      <c r="AZ10" s="105">
        <v>4</v>
      </c>
      <c r="BA10" s="105">
        <v>4</v>
      </c>
      <c r="BB10" s="105">
        <v>3</v>
      </c>
      <c r="BC10" s="105">
        <v>3</v>
      </c>
      <c r="BD10" s="105">
        <v>4</v>
      </c>
      <c r="BE10" s="105">
        <v>7</v>
      </c>
      <c r="BF10" s="105">
        <v>9</v>
      </c>
      <c r="BG10" s="105">
        <v>2</v>
      </c>
      <c r="BH10" s="105">
        <v>27</v>
      </c>
      <c r="BI10" s="105">
        <v>14</v>
      </c>
      <c r="BJ10" s="105">
        <v>12</v>
      </c>
      <c r="BK10" s="105">
        <v>6</v>
      </c>
      <c r="BL10" s="105">
        <v>12</v>
      </c>
      <c r="BM10" s="105">
        <v>10</v>
      </c>
      <c r="BN10" s="105">
        <v>20</v>
      </c>
      <c r="BO10" s="105">
        <v>7</v>
      </c>
      <c r="BP10" s="105">
        <v>13</v>
      </c>
      <c r="BQ10" s="105">
        <v>3</v>
      </c>
      <c r="BR10" s="105">
        <v>6</v>
      </c>
      <c r="BS10" s="105">
        <v>5</v>
      </c>
      <c r="BT10" s="105">
        <v>5</v>
      </c>
      <c r="BU10" s="105">
        <v>17</v>
      </c>
      <c r="BV10" s="105">
        <v>2</v>
      </c>
      <c r="BW10" s="105">
        <v>12</v>
      </c>
      <c r="BX10" s="105">
        <v>11</v>
      </c>
      <c r="BY10" s="105">
        <v>7</v>
      </c>
      <c r="BZ10" s="105">
        <v>1</v>
      </c>
      <c r="CA10" s="105">
        <v>17</v>
      </c>
      <c r="CB10" s="105">
        <v>18</v>
      </c>
      <c r="CC10" s="105">
        <v>11</v>
      </c>
      <c r="CD10" s="105">
        <v>8</v>
      </c>
      <c r="CE10" s="105">
        <v>6</v>
      </c>
      <c r="CF10" s="105">
        <v>7</v>
      </c>
      <c r="CG10" s="105">
        <v>1</v>
      </c>
      <c r="CH10" s="105">
        <v>6</v>
      </c>
      <c r="CI10" s="105">
        <v>11</v>
      </c>
      <c r="CJ10" s="105">
        <v>9</v>
      </c>
      <c r="CK10" s="105">
        <v>8</v>
      </c>
      <c r="CL10" s="105">
        <v>17</v>
      </c>
      <c r="CM10" s="105">
        <v>10</v>
      </c>
      <c r="CN10" s="105">
        <v>16</v>
      </c>
      <c r="CO10" s="105">
        <v>1</v>
      </c>
      <c r="CP10" s="105">
        <v>9</v>
      </c>
      <c r="CS10" s="108" t="s">
        <v>99</v>
      </c>
      <c r="CT10" s="124"/>
      <c r="CU10" s="124"/>
      <c r="CV10" s="124"/>
      <c r="CW10" s="124"/>
      <c r="CX10" s="127"/>
    </row>
    <row r="11" spans="1:103">
      <c r="D11" s="87" t="s">
        <v>62</v>
      </c>
      <c r="E11" s="84">
        <f>SUMIFS(Base!$J:$J,Base!$A:$A,Relat_Mensal!E$4)</f>
        <v>0</v>
      </c>
      <c r="F11" s="84">
        <f>SUMIFS(Base!$J:$J,Base!$A:$A,Relat_Mensal!F$4)</f>
        <v>0</v>
      </c>
      <c r="G11" s="84">
        <f>SUMIFS(Base!$J:$J,Base!$A:$A,Relat_Mensal!G$4)</f>
        <v>0</v>
      </c>
      <c r="H11" s="84">
        <f>SUMIFS(Base!$J:$J,Base!$A:$A,Relat_Mensal!H$4)</f>
        <v>0</v>
      </c>
      <c r="I11" s="84">
        <f>SUMIFS(Base!$J:$J,Base!$A:$A,Relat_Mensal!I$4)</f>
        <v>0</v>
      </c>
      <c r="J11" s="84">
        <f>SUMIFS(Base!$J:$J,Base!$A:$A,Relat_Mensal!J$4)</f>
        <v>0</v>
      </c>
      <c r="K11" s="84">
        <f>SUMIFS(Base!$J:$J,Base!$A:$A,Relat_Mensal!K$4)</f>
        <v>0</v>
      </c>
      <c r="L11" s="84">
        <f>SUMIFS(Base!$J:$J,Base!$A:$A,Relat_Mensal!L$4)</f>
        <v>0</v>
      </c>
      <c r="M11" s="110">
        <v>177</v>
      </c>
      <c r="N11" s="84">
        <v>183</v>
      </c>
      <c r="O11" s="84">
        <v>145</v>
      </c>
      <c r="P11" s="84">
        <v>160</v>
      </c>
      <c r="Q11" s="113">
        <f t="shared" si="1"/>
        <v>665</v>
      </c>
      <c r="T11" s="103"/>
      <c r="U11" s="103">
        <f t="shared" si="2"/>
        <v>177</v>
      </c>
      <c r="V11" s="105"/>
      <c r="W11" s="105">
        <v>6</v>
      </c>
      <c r="X11" s="105">
        <v>2</v>
      </c>
      <c r="Y11" s="105">
        <v>8</v>
      </c>
      <c r="Z11" s="105">
        <v>1</v>
      </c>
      <c r="AA11" s="105">
        <v>1</v>
      </c>
      <c r="AB11" s="105"/>
      <c r="AC11" s="105">
        <v>1</v>
      </c>
      <c r="AD11" s="105">
        <v>4</v>
      </c>
      <c r="AE11" s="105">
        <v>1</v>
      </c>
      <c r="AF11" s="105">
        <v>1</v>
      </c>
      <c r="AG11" s="105">
        <v>1</v>
      </c>
      <c r="AH11" s="105">
        <v>1</v>
      </c>
      <c r="AI11" s="105">
        <v>5</v>
      </c>
      <c r="AJ11" s="105">
        <v>6</v>
      </c>
      <c r="AK11" s="105">
        <v>2</v>
      </c>
      <c r="AL11" s="105"/>
      <c r="AM11" s="105"/>
      <c r="AN11" s="105"/>
      <c r="AO11" s="105"/>
      <c r="AP11" s="105">
        <v>3</v>
      </c>
      <c r="AQ11" s="105">
        <v>8</v>
      </c>
      <c r="AR11" s="105"/>
      <c r="AS11" s="105">
        <v>1</v>
      </c>
      <c r="AT11" s="105">
        <v>2</v>
      </c>
      <c r="AU11" s="105"/>
      <c r="AV11" s="105">
        <v>1</v>
      </c>
      <c r="AW11" s="105">
        <v>6</v>
      </c>
      <c r="AX11" s="105">
        <v>6</v>
      </c>
      <c r="AY11" s="105">
        <v>6</v>
      </c>
      <c r="AZ11" s="105">
        <v>3</v>
      </c>
      <c r="BA11" s="105">
        <v>1</v>
      </c>
      <c r="BB11" s="105">
        <v>5</v>
      </c>
      <c r="BC11" s="105">
        <v>1</v>
      </c>
      <c r="BD11" s="105"/>
      <c r="BE11" s="105">
        <v>3</v>
      </c>
      <c r="BF11" s="105">
        <v>2</v>
      </c>
      <c r="BG11" s="105"/>
      <c r="BH11" s="105">
        <v>5</v>
      </c>
      <c r="BI11" s="105">
        <v>3</v>
      </c>
      <c r="BJ11" s="105"/>
      <c r="BK11" s="105"/>
      <c r="BL11" s="105">
        <v>2</v>
      </c>
      <c r="BM11" s="105"/>
      <c r="BN11" s="105">
        <v>2</v>
      </c>
      <c r="BO11" s="105">
        <v>1</v>
      </c>
      <c r="BP11" s="105">
        <v>3</v>
      </c>
      <c r="BQ11" s="105">
        <v>3</v>
      </c>
      <c r="BR11" s="105">
        <v>1</v>
      </c>
      <c r="BS11" s="105">
        <v>2</v>
      </c>
      <c r="BT11" s="105"/>
      <c r="BU11" s="105"/>
      <c r="BV11" s="105"/>
      <c r="BW11" s="105">
        <v>5</v>
      </c>
      <c r="BX11" s="105">
        <v>2</v>
      </c>
      <c r="BY11" s="105">
        <v>11</v>
      </c>
      <c r="BZ11" s="105">
        <v>1</v>
      </c>
      <c r="CA11" s="105">
        <v>1</v>
      </c>
      <c r="CB11" s="105">
        <v>2</v>
      </c>
      <c r="CC11" s="105">
        <v>5</v>
      </c>
      <c r="CD11" s="105">
        <v>4</v>
      </c>
      <c r="CE11" s="105">
        <v>7</v>
      </c>
      <c r="CF11" s="105">
        <v>3</v>
      </c>
      <c r="CG11" s="105">
        <v>1</v>
      </c>
      <c r="CH11" s="105"/>
      <c r="CI11" s="105">
        <v>1</v>
      </c>
      <c r="CJ11" s="105">
        <v>4</v>
      </c>
      <c r="CK11" s="105">
        <v>4</v>
      </c>
      <c r="CL11" s="105">
        <v>3</v>
      </c>
      <c r="CM11" s="105">
        <v>3</v>
      </c>
      <c r="CN11" s="105">
        <v>4</v>
      </c>
      <c r="CO11" s="105">
        <v>6</v>
      </c>
      <c r="CP11" s="105"/>
      <c r="CS11" s="109" t="s">
        <v>101</v>
      </c>
      <c r="CT11" s="125">
        <v>2650</v>
      </c>
      <c r="CU11" s="125">
        <v>2175</v>
      </c>
      <c r="CV11" s="125">
        <v>1924</v>
      </c>
      <c r="CW11" s="125">
        <v>1622</v>
      </c>
      <c r="CX11" s="127">
        <f t="shared" si="3"/>
        <v>8371</v>
      </c>
    </row>
    <row r="12" spans="1:103">
      <c r="D12" s="87" t="s">
        <v>63</v>
      </c>
      <c r="E12" s="84">
        <f>SUMIFS(Base!$K:$K,Base!$A:$A,Relat_Mensal!E$4)</f>
        <v>0</v>
      </c>
      <c r="F12" s="84">
        <f>SUMIFS(Base!$K:$K,Base!$A:$A,Relat_Mensal!F$4)</f>
        <v>0</v>
      </c>
      <c r="G12" s="84">
        <f>SUMIFS(Base!$K:$K,Base!$A:$A,Relat_Mensal!G$4)</f>
        <v>0</v>
      </c>
      <c r="H12" s="84">
        <f>SUMIFS(Base!$K:$K,Base!$A:$A,Relat_Mensal!H$4)</f>
        <v>0</v>
      </c>
      <c r="I12" s="84">
        <f>SUMIFS(Base!$K:$K,Base!$A:$A,Relat_Mensal!I$4)</f>
        <v>0</v>
      </c>
      <c r="J12" s="84">
        <f>SUMIFS(Base!$K:$K,Base!$A:$A,Relat_Mensal!J$4)</f>
        <v>0</v>
      </c>
      <c r="K12" s="84">
        <f>SUMIFS(Base!$K:$K,Base!$A:$A,Relat_Mensal!K$4)</f>
        <v>0</v>
      </c>
      <c r="L12" s="84">
        <f>SUMIFS(Base!$K:$K,Base!$A:$A,Relat_Mensal!L$4)</f>
        <v>0</v>
      </c>
      <c r="M12" s="110">
        <v>39</v>
      </c>
      <c r="N12" s="84">
        <v>0</v>
      </c>
      <c r="O12" s="84">
        <v>124</v>
      </c>
      <c r="P12" s="84">
        <v>45</v>
      </c>
      <c r="Q12" s="113">
        <f t="shared" si="1"/>
        <v>208</v>
      </c>
      <c r="T12" s="103">
        <v>39</v>
      </c>
      <c r="U12" s="103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S12" s="109" t="s">
        <v>98</v>
      </c>
      <c r="CT12" s="125">
        <v>2288</v>
      </c>
      <c r="CU12" s="125">
        <v>2081</v>
      </c>
      <c r="CV12" s="125">
        <v>1823</v>
      </c>
      <c r="CW12" s="125">
        <v>1532</v>
      </c>
      <c r="CX12" s="127">
        <f t="shared" si="3"/>
        <v>7724</v>
      </c>
    </row>
    <row r="13" spans="1:103">
      <c r="D13" s="87" t="s">
        <v>64</v>
      </c>
      <c r="E13" s="84">
        <f>SUMIFS(Base!$L:$L,Base!$A:$A,Relat_Mensal!E$4)</f>
        <v>0</v>
      </c>
      <c r="F13" s="84">
        <f>SUMIFS(Base!$L:$L,Base!$A:$A,Relat_Mensal!F$4)</f>
        <v>0</v>
      </c>
      <c r="G13" s="84">
        <f>SUMIFS(Base!$L:$L,Base!$A:$A,Relat_Mensal!G$4)</f>
        <v>0</v>
      </c>
      <c r="H13" s="84">
        <f>SUMIFS(Base!$L:$L,Base!$A:$A,Relat_Mensal!H$4)</f>
        <v>0</v>
      </c>
      <c r="I13" s="84">
        <f>SUMIFS(Base!$L:$L,Base!$A:$A,Relat_Mensal!I$4)</f>
        <v>0</v>
      </c>
      <c r="J13" s="84">
        <f>SUMIFS(Base!$L:$L,Base!$A:$A,Relat_Mensal!J$4)</f>
        <v>0</v>
      </c>
      <c r="K13" s="84">
        <f>SUMIFS(Base!$L:$L,Base!$A:$A,Relat_Mensal!K$4)</f>
        <v>0</v>
      </c>
      <c r="L13" s="84">
        <f>SUMIFS(Base!$L:$L,Base!$A:$A,Relat_Mensal!L$4)</f>
        <v>0</v>
      </c>
      <c r="M13" s="110">
        <v>35</v>
      </c>
      <c r="N13" s="84">
        <v>130</v>
      </c>
      <c r="O13" s="84">
        <v>153</v>
      </c>
      <c r="P13" s="84">
        <v>100</v>
      </c>
      <c r="Q13" s="113">
        <f t="shared" si="1"/>
        <v>418</v>
      </c>
      <c r="T13" s="103">
        <f>13+22</f>
        <v>35</v>
      </c>
      <c r="U13" s="103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S13" s="126" t="s">
        <v>100</v>
      </c>
      <c r="CT13" s="124">
        <v>71</v>
      </c>
      <c r="CU13" s="124">
        <v>64</v>
      </c>
      <c r="CV13" s="124">
        <v>61</v>
      </c>
      <c r="CW13" s="124">
        <v>47</v>
      </c>
      <c r="CX13" s="127">
        <f t="shared" si="3"/>
        <v>243</v>
      </c>
    </row>
    <row r="14" spans="1:103">
      <c r="D14" s="87" t="s">
        <v>65</v>
      </c>
      <c r="E14" s="84">
        <f>SUMIFS(Base!$M:$M,Base!$A:$A,Relat_Mensal!E$4)</f>
        <v>0</v>
      </c>
      <c r="F14" s="84">
        <f>SUMIFS(Base!$M:$M,Base!$A:$A,Relat_Mensal!F$4)</f>
        <v>0</v>
      </c>
      <c r="G14" s="84">
        <f>SUMIFS(Base!$M:$M,Base!$A:$A,Relat_Mensal!G$4)</f>
        <v>0</v>
      </c>
      <c r="H14" s="84">
        <f>SUMIFS(Base!$M:$M,Base!$A:$A,Relat_Mensal!H$4)</f>
        <v>0</v>
      </c>
      <c r="I14" s="84">
        <f>SUMIFS(Base!$M:$M,Base!$A:$A,Relat_Mensal!I$4)</f>
        <v>0</v>
      </c>
      <c r="J14" s="84">
        <f>SUMIFS(Base!$M:$M,Base!$A:$A,Relat_Mensal!J$4)</f>
        <v>0</v>
      </c>
      <c r="K14" s="84">
        <f>SUMIFS(Base!$M:$M,Base!$A:$A,Relat_Mensal!K$4)</f>
        <v>0</v>
      </c>
      <c r="L14" s="84">
        <f>SUMIFS(Base!$M:$M,Base!$A:$A,Relat_Mensal!L$4)</f>
        <v>0</v>
      </c>
      <c r="M14" s="110">
        <v>72</v>
      </c>
      <c r="N14" s="84">
        <v>54</v>
      </c>
      <c r="O14" s="84">
        <v>27</v>
      </c>
      <c r="P14" s="84">
        <v>49</v>
      </c>
      <c r="Q14" s="113">
        <f t="shared" si="1"/>
        <v>202</v>
      </c>
      <c r="T14" s="103">
        <f>28+27+17</f>
        <v>72</v>
      </c>
      <c r="U14" s="103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</row>
    <row r="15" spans="1:103">
      <c r="D15" s="87" t="s">
        <v>66</v>
      </c>
      <c r="E15" s="84">
        <f>SUMIFS(Base!$N:$N,Base!$A:$A,Relat_Mensal!E$4)</f>
        <v>0</v>
      </c>
      <c r="F15" s="84">
        <f>SUMIFS(Base!$N:$N,Base!$A:$A,Relat_Mensal!F$4)</f>
        <v>0</v>
      </c>
      <c r="G15" s="84">
        <f>SUMIFS(Base!$N:$N,Base!$A:$A,Relat_Mensal!G$4)</f>
        <v>0</v>
      </c>
      <c r="H15" s="84">
        <f>SUMIFS(Base!$N:$N,Base!$A:$A,Relat_Mensal!H$4)</f>
        <v>0</v>
      </c>
      <c r="I15" s="84">
        <f>SUMIFS(Base!$N:$N,Base!$A:$A,Relat_Mensal!I$4)</f>
        <v>0</v>
      </c>
      <c r="J15" s="84">
        <f>SUMIFS(Base!$N:$N,Base!$A:$A,Relat_Mensal!J$4)</f>
        <v>0</v>
      </c>
      <c r="K15" s="84">
        <f>SUMIFS(Base!$N:$N,Base!$A:$A,Relat_Mensal!K$4)</f>
        <v>0</v>
      </c>
      <c r="L15" s="84">
        <f>SUMIFS(Base!$N:$N,Base!$A:$A,Relat_Mensal!L$4)</f>
        <v>0</v>
      </c>
      <c r="M15" s="110">
        <v>0</v>
      </c>
      <c r="N15" s="84">
        <v>0</v>
      </c>
      <c r="O15" s="84">
        <v>33</v>
      </c>
      <c r="P15" s="84">
        <v>18</v>
      </c>
      <c r="Q15" s="113">
        <f t="shared" si="1"/>
        <v>51</v>
      </c>
      <c r="T15" s="103"/>
      <c r="U15" s="103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T15">
        <f>SUM(CT13,CT9)</f>
        <v>81</v>
      </c>
      <c r="CU15">
        <f t="shared" ref="CU15:CV15" si="4">SUM(CU13,CU9)</f>
        <v>81</v>
      </c>
      <c r="CV15">
        <f t="shared" si="4"/>
        <v>83</v>
      </c>
      <c r="CW15">
        <f t="shared" ref="CW15:CX15" si="5">SUM(CW13,CW9)</f>
        <v>63</v>
      </c>
      <c r="CX15">
        <f t="shared" si="5"/>
        <v>308</v>
      </c>
    </row>
    <row r="16" spans="1:103">
      <c r="D16" s="87" t="s">
        <v>67</v>
      </c>
      <c r="E16" s="84">
        <f>SUMIFS(Base!$O:$O,Base!$A:$A,Relat_Mensal!E$4)</f>
        <v>0</v>
      </c>
      <c r="F16" s="84">
        <f>SUMIFS(Base!$O:$O,Base!$A:$A,Relat_Mensal!F$4)</f>
        <v>0</v>
      </c>
      <c r="G16" s="84">
        <f>SUMIFS(Base!$O:$O,Base!$A:$A,Relat_Mensal!G$4)</f>
        <v>0</v>
      </c>
      <c r="H16" s="84">
        <f>SUMIFS(Base!$O:$O,Base!$A:$A,Relat_Mensal!H$4)</f>
        <v>0</v>
      </c>
      <c r="I16" s="84">
        <f>SUMIFS(Base!$O:$O,Base!$A:$A,Relat_Mensal!I$4)</f>
        <v>0</v>
      </c>
      <c r="J16" s="84">
        <f>SUMIFS(Base!$O:$O,Base!$A:$A,Relat_Mensal!J$4)</f>
        <v>0</v>
      </c>
      <c r="K16" s="84">
        <f>SUMIFS(Base!$O:$O,Base!$A:$A,Relat_Mensal!K$4)</f>
        <v>0</v>
      </c>
      <c r="L16" s="84">
        <f>SUMIFS(Base!$O:$O,Base!$A:$A,Relat_Mensal!L$4)</f>
        <v>0</v>
      </c>
      <c r="M16" s="110">
        <v>0</v>
      </c>
      <c r="N16" s="84">
        <v>0</v>
      </c>
      <c r="O16" s="84">
        <v>0</v>
      </c>
      <c r="P16" s="84">
        <v>0</v>
      </c>
      <c r="Q16" s="113">
        <f t="shared" si="1"/>
        <v>0</v>
      </c>
      <c r="T16" s="103"/>
      <c r="U16" s="103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T16" s="106">
        <f>SUM(CT8,CT12)</f>
        <v>2517</v>
      </c>
      <c r="CU16" s="106">
        <f t="shared" ref="CU16:CV16" si="6">SUM(CU8,CU12)</f>
        <v>2415</v>
      </c>
      <c r="CV16" s="106">
        <f t="shared" si="6"/>
        <v>2441</v>
      </c>
      <c r="CW16" s="106">
        <f t="shared" ref="CW16:CX16" si="7">SUM(CW8,CW12)</f>
        <v>1866</v>
      </c>
      <c r="CX16" s="106">
        <f t="shared" si="7"/>
        <v>9239</v>
      </c>
    </row>
    <row r="17" spans="1:102">
      <c r="D17" s="87" t="s">
        <v>68</v>
      </c>
      <c r="E17" s="84">
        <f>SUMIFS(Base!$P:$P,Base!$A:$A,Relat_Mensal!E$4)</f>
        <v>0</v>
      </c>
      <c r="F17" s="84">
        <f>SUMIFS(Base!$P:$P,Base!$A:$A,Relat_Mensal!F$4)</f>
        <v>0</v>
      </c>
      <c r="G17" s="84">
        <f>SUMIFS(Base!$P:$P,Base!$A:$A,Relat_Mensal!G$4)</f>
        <v>0</v>
      </c>
      <c r="H17" s="84">
        <f>SUMIFS(Base!$P:$P,Base!$A:$A,Relat_Mensal!H$4)</f>
        <v>0</v>
      </c>
      <c r="I17" s="84">
        <f>SUMIFS(Base!$P:$P,Base!$A:$A,Relat_Mensal!I$4)</f>
        <v>0</v>
      </c>
      <c r="J17" s="84">
        <f>SUMIFS(Base!$P:$P,Base!$A:$A,Relat_Mensal!J$4)</f>
        <v>0</v>
      </c>
      <c r="K17" s="84">
        <f>SUMIFS(Base!$P:$P,Base!$A:$A,Relat_Mensal!K$4)</f>
        <v>0</v>
      </c>
      <c r="L17" s="84">
        <f>SUMIFS(Base!$P:$P,Base!$A:$A,Relat_Mensal!L$4)</f>
        <v>0</v>
      </c>
      <c r="M17" s="110">
        <v>0</v>
      </c>
      <c r="N17" s="84">
        <v>0</v>
      </c>
      <c r="O17" s="84">
        <v>0</v>
      </c>
      <c r="P17" s="84">
        <v>0</v>
      </c>
      <c r="Q17" s="113">
        <f t="shared" si="1"/>
        <v>0</v>
      </c>
      <c r="T17" s="103"/>
      <c r="U17" s="103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</row>
    <row r="18" spans="1:102">
      <c r="D18" s="87" t="s">
        <v>69</v>
      </c>
      <c r="E18" s="84">
        <f>SUMIFS(Base!$Q:$Q,Base!$A:$A,Relat_Mensal!E$4)</f>
        <v>0</v>
      </c>
      <c r="F18" s="84">
        <f>SUMIFS(Base!$Q:$Q,Base!$A:$A,Relat_Mensal!F$4)</f>
        <v>0</v>
      </c>
      <c r="G18" s="84">
        <f>SUMIFS(Base!$Q:$Q,Base!$A:$A,Relat_Mensal!G$4)</f>
        <v>0</v>
      </c>
      <c r="H18" s="84">
        <f>SUMIFS(Base!$Q:$Q,Base!$A:$A,Relat_Mensal!H$4)</f>
        <v>0</v>
      </c>
      <c r="I18" s="84">
        <f>SUMIFS(Base!$Q:$Q,Base!$A:$A,Relat_Mensal!I$4)</f>
        <v>0</v>
      </c>
      <c r="J18" s="84">
        <f>SUMIFS(Base!$Q:$Q,Base!$A:$A,Relat_Mensal!J$4)</f>
        <v>0</v>
      </c>
      <c r="K18" s="84">
        <f>SUMIFS(Base!$Q:$Q,Base!$A:$A,Relat_Mensal!K$4)</f>
        <v>0</v>
      </c>
      <c r="L18" s="84">
        <f>SUMIFS(Base!$Q:$Q,Base!$A:$A,Relat_Mensal!L$4)</f>
        <v>0</v>
      </c>
      <c r="M18" s="110">
        <v>0</v>
      </c>
      <c r="N18" s="84">
        <v>0</v>
      </c>
      <c r="O18" s="84">
        <v>0</v>
      </c>
      <c r="P18" s="84">
        <v>0</v>
      </c>
      <c r="Q18" s="113">
        <f t="shared" si="1"/>
        <v>0</v>
      </c>
      <c r="T18" s="103"/>
      <c r="U18" s="103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T18" s="106">
        <f>SUM(CT11,CT7)</f>
        <v>2957</v>
      </c>
      <c r="CU18" s="106">
        <f t="shared" ref="CU18:CV18" si="8">SUM(CU11,CU7)</f>
        <v>2603</v>
      </c>
      <c r="CV18" s="106">
        <f t="shared" si="8"/>
        <v>2605</v>
      </c>
      <c r="CW18" s="106">
        <f t="shared" ref="CW18:CX18" si="9">SUM(CW11,CW7)</f>
        <v>2063</v>
      </c>
      <c r="CX18" s="106">
        <f t="shared" si="9"/>
        <v>10228</v>
      </c>
    </row>
    <row r="19" spans="1:102">
      <c r="D19" s="87" t="s">
        <v>70</v>
      </c>
      <c r="E19" s="84">
        <f>SUMIFS(Base!$R:$R,Base!$A:$A,Relat_Mensal!E$4)</f>
        <v>0</v>
      </c>
      <c r="F19" s="84">
        <f>SUMIFS(Base!$R:$R,Base!$A:$A,Relat_Mensal!F$4)</f>
        <v>0</v>
      </c>
      <c r="G19" s="84">
        <f>SUMIFS(Base!$R:$R,Base!$A:$A,Relat_Mensal!G$4)</f>
        <v>0</v>
      </c>
      <c r="H19" s="84">
        <f>SUMIFS(Base!$R:$R,Base!$A:$A,Relat_Mensal!H$4)</f>
        <v>0</v>
      </c>
      <c r="I19" s="84">
        <f>SUMIFS(Base!$R:$R,Base!$A:$A,Relat_Mensal!I$4)</f>
        <v>0</v>
      </c>
      <c r="J19" s="84">
        <f>SUMIFS(Base!$R:$R,Base!$A:$A,Relat_Mensal!J$4)</f>
        <v>0</v>
      </c>
      <c r="K19" s="84">
        <f>SUMIFS(Base!$R:$R,Base!$A:$A,Relat_Mensal!K$4)</f>
        <v>0</v>
      </c>
      <c r="L19" s="84">
        <f>SUMIFS(Base!$R:$R,Base!$A:$A,Relat_Mensal!L$4)</f>
        <v>0</v>
      </c>
      <c r="M19" s="110">
        <v>0</v>
      </c>
      <c r="N19" s="84">
        <v>0</v>
      </c>
      <c r="O19" s="84">
        <v>0</v>
      </c>
      <c r="P19" s="84">
        <v>0</v>
      </c>
      <c r="Q19" s="113">
        <f t="shared" si="1"/>
        <v>0</v>
      </c>
      <c r="T19" s="103"/>
      <c r="U19" s="103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T19" s="129">
        <f>1-(CT16/CT18)</f>
        <v>0.1487994589110585</v>
      </c>
      <c r="CU19" s="129">
        <f t="shared" ref="CU19:CV19" si="10">1-(CU16/CU18)</f>
        <v>7.2224356511717214E-2</v>
      </c>
      <c r="CV19" s="129">
        <f t="shared" si="10"/>
        <v>6.2955854126679478E-2</v>
      </c>
      <c r="CW19" s="129">
        <f t="shared" ref="CW19" si="11">1-(CW16/CW18)</f>
        <v>9.5492001938923932E-2</v>
      </c>
      <c r="CX19" s="129">
        <f t="shared" ref="CX19" si="12">1-(CX16/CX18)</f>
        <v>9.6695346108721103E-2</v>
      </c>
    </row>
    <row r="20" spans="1:102">
      <c r="D20" s="87" t="s">
        <v>48</v>
      </c>
      <c r="E20" s="84">
        <f>SUMIFS(Base!$S:$S,Base!$A:$A,Relat_Mensal!E$4)</f>
        <v>0</v>
      </c>
      <c r="F20" s="84">
        <f>SUMIFS(Base!$S:$S,Base!$A:$A,Relat_Mensal!F$4)</f>
        <v>0</v>
      </c>
      <c r="G20" s="84">
        <f>SUMIFS(Base!$S:$S,Base!$A:$A,Relat_Mensal!G$4)</f>
        <v>0</v>
      </c>
      <c r="H20" s="84">
        <f>SUMIFS(Base!$S:$S,Base!$A:$A,Relat_Mensal!H$4)</f>
        <v>0</v>
      </c>
      <c r="I20" s="84">
        <f>SUMIFS(Base!$S:$S,Base!$A:$A,Relat_Mensal!I$4)</f>
        <v>0</v>
      </c>
      <c r="J20" s="84">
        <f>SUMIFS(Base!$S:$S,Base!$A:$A,Relat_Mensal!J$4)</f>
        <v>0</v>
      </c>
      <c r="K20" s="84">
        <f>SUMIFS(Base!$S:$S,Base!$A:$A,Relat_Mensal!K$4)</f>
        <v>0</v>
      </c>
      <c r="L20" s="84">
        <f>SUMIFS(Base!$S:$S,Base!$A:$A,Relat_Mensal!L$4)</f>
        <v>0</v>
      </c>
      <c r="M20" s="110">
        <v>0</v>
      </c>
      <c r="N20" s="84">
        <v>19</v>
      </c>
      <c r="O20" s="84">
        <v>40</v>
      </c>
      <c r="P20" s="84">
        <v>0</v>
      </c>
      <c r="Q20" s="113">
        <f t="shared" si="1"/>
        <v>59</v>
      </c>
      <c r="T20" s="103"/>
      <c r="U20" s="103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</row>
    <row r="21" spans="1:102">
      <c r="D21" s="87" t="s">
        <v>71</v>
      </c>
      <c r="E21" s="84">
        <f>SUMIFS(Base!$T:$T,Base!$A:$A,Relat_Mensal!E$4)</f>
        <v>0</v>
      </c>
      <c r="F21" s="84">
        <f>SUMIFS(Base!$T:$T,Base!$A:$A,Relat_Mensal!F$4)</f>
        <v>0</v>
      </c>
      <c r="G21" s="84">
        <f>SUMIFS(Base!$T:$T,Base!$A:$A,Relat_Mensal!G$4)</f>
        <v>0</v>
      </c>
      <c r="H21" s="84">
        <f>SUMIFS(Base!$T:$T,Base!$A:$A,Relat_Mensal!H$4)</f>
        <v>0</v>
      </c>
      <c r="I21" s="84">
        <f>SUMIFS(Base!$T:$T,Base!$A:$A,Relat_Mensal!I$4)</f>
        <v>0</v>
      </c>
      <c r="J21" s="84">
        <f>SUMIFS(Base!$T:$T,Base!$A:$A,Relat_Mensal!J$4)</f>
        <v>0</v>
      </c>
      <c r="K21" s="84">
        <f>SUMIFS(Base!$T:$T,Base!$A:$A,Relat_Mensal!K$4)</f>
        <v>0</v>
      </c>
      <c r="L21" s="84">
        <f>SUMIFS(Base!$T:$T,Base!$A:$A,Relat_Mensal!L$4)</f>
        <v>0</v>
      </c>
      <c r="M21" s="110">
        <v>0</v>
      </c>
      <c r="N21" s="84">
        <v>51</v>
      </c>
      <c r="O21" s="84">
        <v>27</v>
      </c>
      <c r="P21" s="84">
        <v>17</v>
      </c>
      <c r="Q21" s="113">
        <f t="shared" si="1"/>
        <v>95</v>
      </c>
      <c r="T21" s="103"/>
      <c r="U21" s="103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</row>
    <row r="22" spans="1:102">
      <c r="D22" s="87" t="s">
        <v>72</v>
      </c>
      <c r="E22" s="84">
        <f>SUMIFS(Base!$U:$U,Base!$A:$A,Relat_Mensal!E$4)</f>
        <v>0</v>
      </c>
      <c r="F22" s="84">
        <f>SUMIFS(Base!$U:$U,Base!$A:$A,Relat_Mensal!F$4)</f>
        <v>0</v>
      </c>
      <c r="G22" s="84">
        <f>SUMIFS(Base!$U:$U,Base!$A:$A,Relat_Mensal!G$4)</f>
        <v>0</v>
      </c>
      <c r="H22" s="84">
        <f>SUMIFS(Base!$U:$U,Base!$A:$A,Relat_Mensal!H$4)</f>
        <v>0</v>
      </c>
      <c r="I22" s="84">
        <f>SUMIFS(Base!$U:$U,Base!$A:$A,Relat_Mensal!I$4)</f>
        <v>0</v>
      </c>
      <c r="J22" s="84">
        <f>SUMIFS(Base!$U:$U,Base!$A:$A,Relat_Mensal!J$4)</f>
        <v>0</v>
      </c>
      <c r="K22" s="84">
        <f>SUMIFS(Base!$U:$U,Base!$A:$A,Relat_Mensal!K$4)</f>
        <v>0</v>
      </c>
      <c r="L22" s="84">
        <f>SUMIFS(Base!$U:$U,Base!$A:$A,Relat_Mensal!L$4)</f>
        <v>0</v>
      </c>
      <c r="M22" s="110">
        <v>9</v>
      </c>
      <c r="N22" s="84">
        <v>14</v>
      </c>
      <c r="O22" s="84">
        <v>32</v>
      </c>
      <c r="P22" s="84">
        <v>10</v>
      </c>
      <c r="Q22" s="113">
        <f t="shared" si="1"/>
        <v>65</v>
      </c>
      <c r="T22" s="103">
        <f>1+2+1+2+1+2</f>
        <v>9</v>
      </c>
      <c r="U22" s="103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</row>
    <row r="23" spans="1:102">
      <c r="D23" s="87" t="s">
        <v>77</v>
      </c>
      <c r="E23" s="84">
        <f>SUMIFS(Base!$V:$V,Base!$A:$A,Relat_Mensal!E$4)</f>
        <v>0</v>
      </c>
      <c r="F23" s="84">
        <f>SUMIFS(Base!$V:$V,Base!$A:$A,Relat_Mensal!F$4)</f>
        <v>0</v>
      </c>
      <c r="G23" s="84">
        <f>SUMIFS(Base!$V:$V,Base!$A:$A,Relat_Mensal!G$4)</f>
        <v>0</v>
      </c>
      <c r="H23" s="84">
        <f>SUMIFS(Base!$V:$V,Base!$A:$A,Relat_Mensal!H$4)</f>
        <v>0</v>
      </c>
      <c r="I23" s="84">
        <f>SUMIFS(Base!$V:$V,Base!$A:$A,Relat_Mensal!I$4)</f>
        <v>0</v>
      </c>
      <c r="J23" s="84">
        <f>SUMIFS(Base!$V:$V,Base!$A:$A,Relat_Mensal!J$4)</f>
        <v>0</v>
      </c>
      <c r="K23" s="84">
        <f>SUMIFS(Base!$V:$V,Base!$A:$A,Relat_Mensal!K$4)</f>
        <v>0</v>
      </c>
      <c r="L23" s="84">
        <f>SUMIFS(Base!$V:$V,Base!$A:$A,Relat_Mensal!L$4)</f>
        <v>0</v>
      </c>
      <c r="M23" s="110">
        <v>0</v>
      </c>
      <c r="N23" s="84">
        <v>5</v>
      </c>
      <c r="O23" s="84">
        <v>5</v>
      </c>
      <c r="P23" s="84">
        <v>3</v>
      </c>
      <c r="Q23" s="113">
        <f t="shared" si="1"/>
        <v>13</v>
      </c>
      <c r="T23" s="103"/>
      <c r="U23" s="103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</row>
    <row r="24" spans="1:102">
      <c r="D24" s="87" t="s">
        <v>78</v>
      </c>
      <c r="E24" s="84">
        <f>SUMIFS(Base!$W:$W,Base!$A:$A,Relat_Mensal!E$4)</f>
        <v>0</v>
      </c>
      <c r="F24" s="84">
        <f>SUMIFS(Base!$W:$W,Base!$A:$A,Relat_Mensal!F$4)</f>
        <v>0</v>
      </c>
      <c r="G24" s="84">
        <f>SUMIFS(Base!$W:$W,Base!$A:$A,Relat_Mensal!G$4)</f>
        <v>0</v>
      </c>
      <c r="H24" s="84">
        <f>SUMIFS(Base!$W:$W,Base!$A:$A,Relat_Mensal!H$4)</f>
        <v>0</v>
      </c>
      <c r="I24" s="84">
        <f>SUMIFS(Base!$W:$W,Base!$A:$A,Relat_Mensal!I$4)</f>
        <v>0</v>
      </c>
      <c r="J24" s="84">
        <f>SUMIFS(Base!$W:$W,Base!$A:$A,Relat_Mensal!J$4)</f>
        <v>0</v>
      </c>
      <c r="K24" s="84">
        <f>SUMIFS(Base!$W:$W,Base!$A:$A,Relat_Mensal!K$4)</f>
        <v>0</v>
      </c>
      <c r="L24" s="84">
        <f>SUMIFS(Base!$W:$W,Base!$A:$A,Relat_Mensal!L$4)</f>
        <v>0</v>
      </c>
      <c r="M24" s="110">
        <v>6</v>
      </c>
      <c r="N24" s="84">
        <v>0</v>
      </c>
      <c r="O24" s="84">
        <v>4</v>
      </c>
      <c r="P24" s="84">
        <v>2</v>
      </c>
      <c r="Q24" s="113">
        <f t="shared" si="1"/>
        <v>12</v>
      </c>
      <c r="T24" s="103">
        <f>2+2+1+1</f>
        <v>6</v>
      </c>
      <c r="U24" s="103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</row>
    <row r="25" spans="1:102">
      <c r="D25" s="87" t="s">
        <v>79</v>
      </c>
      <c r="E25" s="84">
        <f>SUMIFS(Base!$X:$X,Base!$A:$A,Relat_Mensal!E$4)</f>
        <v>0</v>
      </c>
      <c r="F25" s="84">
        <f>SUMIFS(Base!$X:$X,Base!$A:$A,Relat_Mensal!F$4)</f>
        <v>0</v>
      </c>
      <c r="G25" s="84">
        <f>SUMIFS(Base!$X:$X,Base!$A:$A,Relat_Mensal!G$4)</f>
        <v>0</v>
      </c>
      <c r="H25" s="84">
        <f>SUMIFS(Base!$X:$X,Base!$A:$A,Relat_Mensal!H$4)</f>
        <v>0</v>
      </c>
      <c r="I25" s="84">
        <f>SUMIFS(Base!$X:$X,Base!$A:$A,Relat_Mensal!I$4)</f>
        <v>0</v>
      </c>
      <c r="J25" s="84">
        <f>SUMIFS(Base!$X:$X,Base!$A:$A,Relat_Mensal!J$4)</f>
        <v>0</v>
      </c>
      <c r="K25" s="84">
        <f>SUMIFS(Base!$X:$X,Base!$A:$A,Relat_Mensal!K$4)</f>
        <v>0</v>
      </c>
      <c r="L25" s="84">
        <f>SUMIFS(Base!$X:$X,Base!$A:$A,Relat_Mensal!L$4)</f>
        <v>0</v>
      </c>
      <c r="M25" s="110">
        <v>0</v>
      </c>
      <c r="N25" s="84">
        <v>0</v>
      </c>
      <c r="O25" s="84">
        <v>0</v>
      </c>
      <c r="P25" s="84">
        <v>0</v>
      </c>
      <c r="Q25" s="113">
        <f t="shared" si="1"/>
        <v>0</v>
      </c>
      <c r="T25" s="103"/>
      <c r="U25" s="103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</row>
    <row r="26" spans="1:102">
      <c r="D26" s="87" t="s">
        <v>73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111">
        <v>0</v>
      </c>
      <c r="N26" s="84">
        <v>0</v>
      </c>
      <c r="O26" s="84">
        <v>0</v>
      </c>
      <c r="P26" s="84">
        <v>0</v>
      </c>
      <c r="Q26" s="113">
        <f t="shared" si="1"/>
        <v>0</v>
      </c>
      <c r="T26" s="103"/>
      <c r="U26" s="103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</row>
    <row r="27" spans="1:102" hidden="1">
      <c r="A27" s="82"/>
      <c r="B27" s="82"/>
      <c r="C27" s="82"/>
      <c r="D27" s="96" t="s">
        <v>75</v>
      </c>
      <c r="E27" s="97">
        <f>SUM(E6:E26)</f>
        <v>0</v>
      </c>
      <c r="F27" s="97">
        <f t="shared" ref="F27:L27" si="13">SUM(F6:F26)</f>
        <v>0</v>
      </c>
      <c r="G27" s="97">
        <f t="shared" si="13"/>
        <v>0</v>
      </c>
      <c r="H27" s="97">
        <f t="shared" si="13"/>
        <v>0</v>
      </c>
      <c r="I27" s="97">
        <f t="shared" si="13"/>
        <v>0</v>
      </c>
      <c r="J27" s="97">
        <f t="shared" si="13"/>
        <v>0</v>
      </c>
      <c r="K27" s="97">
        <f t="shared" si="13"/>
        <v>0</v>
      </c>
      <c r="L27" s="97">
        <f t="shared" si="13"/>
        <v>0</v>
      </c>
      <c r="M27" s="112">
        <v>2517</v>
      </c>
      <c r="N27" s="97">
        <v>0</v>
      </c>
      <c r="O27" s="97">
        <v>0</v>
      </c>
      <c r="P27" s="97">
        <v>0</v>
      </c>
      <c r="Q27" s="109">
        <f t="shared" si="1"/>
        <v>2517</v>
      </c>
      <c r="R27" s="101"/>
      <c r="T27" s="103">
        <f>SUM(T8:T26)</f>
        <v>229</v>
      </c>
      <c r="U27" s="103">
        <f>SUM(U8:U26)</f>
        <v>2288</v>
      </c>
      <c r="V27" s="105">
        <f>SUM(V8:V26)</f>
        <v>22</v>
      </c>
      <c r="W27" s="105">
        <f t="shared" ref="W27:AY27" si="14">SUM(W8:W26)</f>
        <v>26</v>
      </c>
      <c r="X27" s="105">
        <f t="shared" si="14"/>
        <v>38</v>
      </c>
      <c r="Y27" s="105">
        <f t="shared" si="14"/>
        <v>8</v>
      </c>
      <c r="Z27" s="105">
        <f t="shared" si="14"/>
        <v>15</v>
      </c>
      <c r="AA27" s="105">
        <f t="shared" si="14"/>
        <v>48</v>
      </c>
      <c r="AB27" s="105">
        <f t="shared" si="14"/>
        <v>48</v>
      </c>
      <c r="AC27" s="105">
        <f t="shared" si="14"/>
        <v>48</v>
      </c>
      <c r="AD27" s="105">
        <f t="shared" si="14"/>
        <v>12</v>
      </c>
      <c r="AE27" s="105">
        <f t="shared" si="14"/>
        <v>25</v>
      </c>
      <c r="AF27" s="105">
        <f t="shared" si="14"/>
        <v>39</v>
      </c>
      <c r="AG27" s="105">
        <f t="shared" si="14"/>
        <v>13</v>
      </c>
      <c r="AH27" s="105">
        <f t="shared" si="14"/>
        <v>26</v>
      </c>
      <c r="AI27" s="105">
        <f t="shared" si="14"/>
        <v>35</v>
      </c>
      <c r="AJ27" s="105">
        <f t="shared" si="14"/>
        <v>38</v>
      </c>
      <c r="AK27" s="105">
        <f t="shared" si="14"/>
        <v>45</v>
      </c>
      <c r="AL27" s="105">
        <f t="shared" si="14"/>
        <v>26</v>
      </c>
      <c r="AM27" s="105">
        <f t="shared" si="14"/>
        <v>25</v>
      </c>
      <c r="AN27" s="105">
        <f t="shared" si="14"/>
        <v>16</v>
      </c>
      <c r="AO27" s="105">
        <f t="shared" si="14"/>
        <v>27</v>
      </c>
      <c r="AP27" s="105">
        <f t="shared" si="14"/>
        <v>54</v>
      </c>
      <c r="AQ27" s="105">
        <f t="shared" si="14"/>
        <v>31</v>
      </c>
      <c r="AR27" s="105">
        <f t="shared" si="14"/>
        <v>54</v>
      </c>
      <c r="AS27" s="105">
        <f t="shared" si="14"/>
        <v>51</v>
      </c>
      <c r="AT27" s="105">
        <f t="shared" si="14"/>
        <v>4</v>
      </c>
      <c r="AU27" s="105">
        <f t="shared" si="14"/>
        <v>63</v>
      </c>
      <c r="AV27" s="105">
        <f t="shared" si="14"/>
        <v>50</v>
      </c>
      <c r="AW27" s="105">
        <f t="shared" si="14"/>
        <v>40</v>
      </c>
      <c r="AX27" s="105">
        <f t="shared" si="14"/>
        <v>30</v>
      </c>
      <c r="AY27" s="105">
        <f t="shared" si="14"/>
        <v>23</v>
      </c>
      <c r="AZ27" s="105">
        <f t="shared" ref="AZ27" si="15">SUM(AZ8:AZ26)</f>
        <v>16</v>
      </c>
      <c r="BA27" s="105">
        <f t="shared" ref="BA27" si="16">SUM(BA8:BA26)</f>
        <v>10</v>
      </c>
      <c r="BB27" s="105">
        <f t="shared" ref="BB27" si="17">SUM(BB8:BB26)</f>
        <v>30</v>
      </c>
      <c r="BC27" s="105">
        <f t="shared" ref="BC27" si="18">SUM(BC8:BC26)</f>
        <v>4</v>
      </c>
      <c r="BD27" s="105">
        <f t="shared" ref="BD27" si="19">SUM(BD8:BD26)</f>
        <v>19</v>
      </c>
      <c r="BE27" s="105">
        <f t="shared" ref="BE27" si="20">SUM(BE8:BE26)</f>
        <v>21</v>
      </c>
      <c r="BF27" s="105">
        <f t="shared" ref="BF27" si="21">SUM(BF8:BF26)</f>
        <v>24</v>
      </c>
      <c r="BG27" s="105">
        <f t="shared" ref="BG27" si="22">SUM(BG8:BG26)</f>
        <v>10</v>
      </c>
      <c r="BH27" s="105">
        <f t="shared" ref="BH27" si="23">SUM(BH8:BH26)</f>
        <v>49</v>
      </c>
      <c r="BI27" s="105">
        <f t="shared" ref="BI27" si="24">SUM(BI8:BI26)</f>
        <v>24</v>
      </c>
      <c r="BJ27" s="105">
        <f t="shared" ref="BJ27" si="25">SUM(BJ8:BJ26)</f>
        <v>23</v>
      </c>
      <c r="BK27" s="105">
        <f t="shared" ref="BK27" si="26">SUM(BK8:BK26)</f>
        <v>41</v>
      </c>
      <c r="BL27" s="105">
        <f t="shared" ref="BL27" si="27">SUM(BL8:BL26)</f>
        <v>51</v>
      </c>
      <c r="BM27" s="105">
        <f t="shared" ref="BM27" si="28">SUM(BM8:BM26)</f>
        <v>50</v>
      </c>
      <c r="BN27" s="105">
        <f t="shared" ref="BN27" si="29">SUM(BN8:BN26)</f>
        <v>35</v>
      </c>
      <c r="BO27" s="105">
        <f t="shared" ref="BO27" si="30">SUM(BO8:BO26)</f>
        <v>18</v>
      </c>
      <c r="BP27" s="105">
        <f t="shared" ref="BP27" si="31">SUM(BP8:BP26)</f>
        <v>26</v>
      </c>
      <c r="BQ27" s="105">
        <f t="shared" ref="BQ27" si="32">SUM(BQ8:BQ26)</f>
        <v>15</v>
      </c>
      <c r="BR27" s="105">
        <f t="shared" ref="BR27" si="33">SUM(BR8:BR26)</f>
        <v>25</v>
      </c>
      <c r="BS27" s="105">
        <f t="shared" ref="BS27" si="34">SUM(BS8:BS26)</f>
        <v>17</v>
      </c>
      <c r="BT27" s="105">
        <f t="shared" ref="BT27" si="35">SUM(BT8:BT26)</f>
        <v>22</v>
      </c>
      <c r="BU27" s="105">
        <f t="shared" ref="BU27" si="36">SUM(BU8:BU26)</f>
        <v>34</v>
      </c>
      <c r="BV27" s="105">
        <f t="shared" ref="BV27" si="37">SUM(BV8:BV26)</f>
        <v>15</v>
      </c>
      <c r="BW27" s="105">
        <f t="shared" ref="BW27" si="38">SUM(BW8:BW26)</f>
        <v>28</v>
      </c>
      <c r="BX27" s="105">
        <f t="shared" ref="BX27" si="39">SUM(BX8:BX26)</f>
        <v>35</v>
      </c>
      <c r="BY27" s="105">
        <f t="shared" ref="BY27" si="40">SUM(BY8:BY26)</f>
        <v>26</v>
      </c>
      <c r="BZ27" s="105">
        <f t="shared" ref="BZ27" si="41">SUM(BZ8:BZ26)</f>
        <v>2</v>
      </c>
      <c r="CA27" s="105">
        <f t="shared" ref="CA27" si="42">SUM(CA8:CA26)</f>
        <v>53</v>
      </c>
      <c r="CB27" s="105">
        <f t="shared" ref="CB27" si="43">SUM(CB8:CB26)</f>
        <v>50</v>
      </c>
      <c r="CC27" s="105">
        <f t="shared" ref="CC27" si="44">SUM(CC8:CC26)</f>
        <v>28</v>
      </c>
      <c r="CD27" s="105">
        <f t="shared" ref="CD27" si="45">SUM(CD8:CD26)</f>
        <v>49</v>
      </c>
      <c r="CE27" s="105">
        <f t="shared" ref="CE27" si="46">SUM(CE8:CE26)</f>
        <v>35</v>
      </c>
      <c r="CF27" s="105">
        <f t="shared" ref="CF27" si="47">SUM(CF8:CF26)</f>
        <v>15</v>
      </c>
      <c r="CG27" s="105">
        <f t="shared" ref="CG27" si="48">SUM(CG8:CG26)</f>
        <v>15</v>
      </c>
      <c r="CH27" s="105">
        <f t="shared" ref="CH27" si="49">SUM(CH8:CH26)</f>
        <v>14</v>
      </c>
      <c r="CI27" s="105">
        <f t="shared" ref="CI27" si="50">SUM(CI8:CI26)</f>
        <v>26</v>
      </c>
      <c r="CJ27" s="105">
        <f t="shared" ref="CJ27" si="51">SUM(CJ8:CJ26)</f>
        <v>35</v>
      </c>
      <c r="CK27" s="105">
        <f t="shared" ref="CK27" si="52">SUM(CK8:CK26)</f>
        <v>20</v>
      </c>
      <c r="CL27" s="105">
        <f t="shared" ref="CL27" si="53">SUM(CL8:CL26)</f>
        <v>47</v>
      </c>
      <c r="CM27" s="105">
        <f t="shared" ref="CM27" si="54">SUM(CM8:CM26)</f>
        <v>22</v>
      </c>
      <c r="CN27" s="105">
        <f t="shared" ref="CN27" si="55">SUM(CN8:CN26)</f>
        <v>32</v>
      </c>
      <c r="CO27" s="105">
        <f t="shared" ref="CO27" si="56">SUM(CO8:CO26)</f>
        <v>7</v>
      </c>
      <c r="CP27" s="105">
        <f t="shared" ref="CP27" si="57">SUM(CP8:CP26)</f>
        <v>48</v>
      </c>
    </row>
    <row r="28" spans="1:102">
      <c r="D28" s="83" t="s">
        <v>87</v>
      </c>
      <c r="E28" s="94">
        <f>E27-E6</f>
        <v>0</v>
      </c>
      <c r="F28" s="94">
        <f t="shared" ref="F28:L28" si="58">F27-F6</f>
        <v>0</v>
      </c>
      <c r="G28" s="94">
        <f t="shared" si="58"/>
        <v>0</v>
      </c>
      <c r="H28" s="94">
        <f t="shared" si="58"/>
        <v>0</v>
      </c>
      <c r="I28" s="94">
        <f t="shared" si="58"/>
        <v>0</v>
      </c>
      <c r="J28" s="94">
        <f t="shared" si="58"/>
        <v>0</v>
      </c>
      <c r="K28" s="94">
        <f t="shared" si="58"/>
        <v>0</v>
      </c>
      <c r="L28" s="94">
        <f t="shared" si="58"/>
        <v>0</v>
      </c>
      <c r="M28" s="113">
        <v>2517</v>
      </c>
      <c r="N28" s="113">
        <v>2415</v>
      </c>
      <c r="O28" s="113">
        <v>2441</v>
      </c>
      <c r="P28" s="113">
        <v>1866</v>
      </c>
      <c r="Q28" s="113">
        <f t="shared" si="1"/>
        <v>9239</v>
      </c>
      <c r="T28">
        <f>T27</f>
        <v>229</v>
      </c>
      <c r="V28">
        <f>SUM(V27:CP27)</f>
        <v>2146</v>
      </c>
    </row>
    <row r="29" spans="1:102">
      <c r="D29" s="78"/>
      <c r="V29">
        <f>SUM(T28:V28)</f>
        <v>2375</v>
      </c>
    </row>
    <row r="30" spans="1:102">
      <c r="V30">
        <f>R27-V29</f>
        <v>-2375</v>
      </c>
    </row>
    <row r="32" spans="1:102">
      <c r="F32" s="93" t="s">
        <v>74</v>
      </c>
      <c r="G32" s="92"/>
      <c r="H32" s="92"/>
      <c r="I32" s="92"/>
      <c r="J32" s="92"/>
      <c r="K32" s="92"/>
      <c r="L32" s="92"/>
      <c r="M32" s="114"/>
      <c r="N32" s="92"/>
    </row>
  </sheetData>
  <mergeCells count="1">
    <mergeCell ref="CS5:CX5"/>
  </mergeCells>
  <phoneticPr fontId="22" type="noConversion"/>
  <dataValidations count="1">
    <dataValidation type="list" allowBlank="1" showInputMessage="1" showErrorMessage="1" sqref="E1">
      <formula1>$A$2:$A$9</formula1>
    </dataValidation>
  </dataValidations>
  <printOptions horizontalCentered="1" verticalCentered="1"/>
  <pageMargins left="0.7" right="0.7" top="0.75" bottom="0.75" header="0.3" footer="0.3"/>
  <pageSetup paperSize="9" scale="65" fitToHeight="0" orientation="landscape" r:id="rId1"/>
  <ignoredErrors>
    <ignoredError sqref="Q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zoomScale="80" zoomScaleNormal="80" workbookViewId="0">
      <selection activeCell="S4" sqref="A4:S107"/>
    </sheetView>
  </sheetViews>
  <sheetFormatPr defaultRowHeight="15"/>
  <cols>
    <col min="2" max="4" width="9.140625" style="3"/>
    <col min="5" max="5" width="12.7109375" style="3" customWidth="1"/>
    <col min="6" max="7" width="9.140625" style="20"/>
    <col min="8" max="8" width="14.7109375" style="3" customWidth="1"/>
    <col min="9" max="9" width="12.7109375" style="3" customWidth="1"/>
    <col min="10" max="10" width="9.140625" style="3"/>
    <col min="19" max="19" width="9.140625" style="3"/>
    <col min="20" max="20" width="9.140625" style="23"/>
  </cols>
  <sheetData>
    <row r="1" spans="1:20" ht="16.5" thickBot="1">
      <c r="A1" s="4" t="s">
        <v>26</v>
      </c>
    </row>
    <row r="2" spans="1:20" s="10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10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5.75" thickBot="1">
      <c r="A4" s="1">
        <v>2</v>
      </c>
      <c r="B4" s="12" t="s">
        <v>21</v>
      </c>
      <c r="C4" s="12"/>
      <c r="D4" s="12"/>
      <c r="E4" s="12"/>
      <c r="F4" s="9"/>
      <c r="G4" s="9"/>
      <c r="H4" s="12"/>
      <c r="I4" s="12"/>
      <c r="J4" s="12"/>
      <c r="K4" s="2"/>
      <c r="L4" s="2"/>
      <c r="M4" s="2"/>
      <c r="N4" s="2"/>
      <c r="O4" s="2"/>
      <c r="P4" s="2"/>
      <c r="Q4" s="2"/>
      <c r="R4" s="2"/>
      <c r="S4" s="12"/>
      <c r="T4" s="24">
        <v>0</v>
      </c>
    </row>
    <row r="5" spans="1:20" ht="15.75" thickBot="1">
      <c r="A5" s="1"/>
      <c r="B5" s="12" t="s">
        <v>22</v>
      </c>
      <c r="C5" s="12">
        <v>43</v>
      </c>
      <c r="D5" s="12">
        <v>27</v>
      </c>
      <c r="E5" s="12">
        <v>0</v>
      </c>
      <c r="F5" s="9">
        <v>10</v>
      </c>
      <c r="G5" s="9">
        <v>4</v>
      </c>
      <c r="H5" s="12"/>
      <c r="I5" s="12"/>
      <c r="J5" s="12"/>
      <c r="K5" s="2"/>
      <c r="L5" s="2"/>
      <c r="M5" s="2"/>
      <c r="N5" s="2"/>
      <c r="O5" s="2"/>
      <c r="P5" s="2"/>
      <c r="Q5" s="2"/>
      <c r="R5" s="2"/>
      <c r="S5" s="12"/>
      <c r="T5" s="24">
        <f t="shared" ref="T5:T10" si="0">SUM(D5:S5)</f>
        <v>41</v>
      </c>
    </row>
    <row r="6" spans="1:20" ht="15.75" thickBot="1">
      <c r="A6" s="1"/>
      <c r="B6" s="12" t="s">
        <v>23</v>
      </c>
      <c r="C6" s="12"/>
      <c r="D6" s="12">
        <v>0</v>
      </c>
      <c r="E6" s="12">
        <f>SUM(C6:D6)</f>
        <v>0</v>
      </c>
      <c r="F6" s="9"/>
      <c r="G6" s="9"/>
      <c r="H6" s="12"/>
      <c r="I6" s="12"/>
      <c r="J6" s="12"/>
      <c r="K6" s="2"/>
      <c r="L6" s="2"/>
      <c r="M6" s="2"/>
      <c r="N6" s="2"/>
      <c r="O6" s="2"/>
      <c r="P6" s="2"/>
      <c r="Q6" s="2"/>
      <c r="R6" s="2"/>
      <c r="S6" s="12"/>
      <c r="T6" s="24">
        <f t="shared" si="0"/>
        <v>0</v>
      </c>
    </row>
    <row r="7" spans="1:20" ht="15.75" thickBot="1">
      <c r="A7" s="1"/>
      <c r="B7" s="12" t="s">
        <v>24</v>
      </c>
      <c r="C7" s="12">
        <v>51</v>
      </c>
      <c r="D7" s="12">
        <v>30</v>
      </c>
      <c r="E7" s="12">
        <v>0</v>
      </c>
      <c r="F7" s="9">
        <v>6</v>
      </c>
      <c r="G7" s="9">
        <v>6</v>
      </c>
      <c r="H7" s="12"/>
      <c r="I7" s="12"/>
      <c r="J7" s="12"/>
      <c r="K7" s="2"/>
      <c r="L7" s="2"/>
      <c r="M7" s="2"/>
      <c r="N7" s="2"/>
      <c r="O7" s="2"/>
      <c r="P7" s="2"/>
      <c r="Q7" s="2"/>
      <c r="R7" s="2"/>
      <c r="S7" s="12"/>
      <c r="T7" s="24">
        <f t="shared" si="0"/>
        <v>42</v>
      </c>
    </row>
    <row r="8" spans="1:20" ht="15.75" thickBot="1">
      <c r="A8" s="1"/>
      <c r="B8" s="12" t="s">
        <v>25</v>
      </c>
      <c r="C8" s="12">
        <v>36</v>
      </c>
      <c r="D8" s="12">
        <v>9</v>
      </c>
      <c r="E8" s="12">
        <v>0</v>
      </c>
      <c r="F8" s="9">
        <v>7</v>
      </c>
      <c r="G8" s="9">
        <v>10</v>
      </c>
      <c r="H8" s="12"/>
      <c r="I8" s="12"/>
      <c r="J8" s="12"/>
      <c r="K8" s="2"/>
      <c r="L8" s="2"/>
      <c r="M8" s="2"/>
      <c r="N8" s="2"/>
      <c r="O8" s="2"/>
      <c r="P8" s="2"/>
      <c r="Q8" s="2"/>
      <c r="R8" s="2"/>
      <c r="S8" s="12"/>
      <c r="T8" s="24">
        <f t="shared" si="0"/>
        <v>26</v>
      </c>
    </row>
    <row r="9" spans="1:20" ht="15.75" thickBot="1">
      <c r="A9" s="1">
        <v>3</v>
      </c>
      <c r="B9" s="12" t="s">
        <v>21</v>
      </c>
      <c r="C9" s="12"/>
      <c r="D9" s="12">
        <v>0</v>
      </c>
      <c r="E9" s="12">
        <f>SUM(C9:D9)</f>
        <v>0</v>
      </c>
      <c r="F9" s="9"/>
      <c r="G9" s="9"/>
      <c r="H9" s="12"/>
      <c r="I9" s="12"/>
      <c r="J9" s="12"/>
      <c r="K9" s="2"/>
      <c r="L9" s="2"/>
      <c r="M9" s="2"/>
      <c r="N9" s="2"/>
      <c r="O9" s="2"/>
      <c r="P9" s="2"/>
      <c r="Q9" s="2"/>
      <c r="R9" s="2"/>
      <c r="S9" s="12"/>
      <c r="T9" s="24">
        <f t="shared" si="0"/>
        <v>0</v>
      </c>
    </row>
    <row r="10" spans="1:20" ht="15.75" thickBot="1">
      <c r="A10" s="1"/>
      <c r="B10" s="12" t="s">
        <v>22</v>
      </c>
      <c r="C10" s="12">
        <v>19</v>
      </c>
      <c r="D10" s="12">
        <v>10</v>
      </c>
      <c r="E10" s="12">
        <v>0</v>
      </c>
      <c r="F10" s="9">
        <v>9</v>
      </c>
      <c r="G10" s="9"/>
      <c r="H10" s="12"/>
      <c r="I10" s="12"/>
      <c r="J10" s="12"/>
      <c r="K10" s="2"/>
      <c r="L10" s="2"/>
      <c r="M10" s="2"/>
      <c r="N10" s="2"/>
      <c r="O10" s="2"/>
      <c r="P10" s="2"/>
      <c r="Q10" s="2"/>
      <c r="R10" s="2"/>
      <c r="S10" s="12"/>
      <c r="T10" s="24">
        <f t="shared" si="0"/>
        <v>19</v>
      </c>
    </row>
    <row r="11" spans="1:20" ht="15.75" thickBot="1">
      <c r="A11" s="1"/>
      <c r="B11" s="12" t="s">
        <v>23</v>
      </c>
      <c r="C11" s="12"/>
      <c r="D11" s="12"/>
      <c r="E11" s="12"/>
      <c r="F11" s="9"/>
      <c r="G11" s="9"/>
      <c r="H11" s="12"/>
      <c r="I11" s="12"/>
      <c r="J11" s="12"/>
      <c r="K11" s="2"/>
      <c r="L11" s="2"/>
      <c r="M11" s="2"/>
      <c r="N11" s="2"/>
      <c r="O11" s="2"/>
      <c r="P11" s="2"/>
      <c r="Q11" s="2"/>
      <c r="R11" s="2"/>
      <c r="S11" s="12"/>
      <c r="T11" s="24"/>
    </row>
    <row r="12" spans="1:20" ht="15.75" thickBot="1">
      <c r="A12" s="1"/>
      <c r="B12" s="12" t="s">
        <v>24</v>
      </c>
      <c r="C12" s="12">
        <v>48</v>
      </c>
      <c r="D12" s="12">
        <v>13</v>
      </c>
      <c r="E12" s="12">
        <v>0</v>
      </c>
      <c r="F12" s="9">
        <v>11</v>
      </c>
      <c r="G12" s="9">
        <v>17</v>
      </c>
      <c r="H12" s="12"/>
      <c r="I12" s="12"/>
      <c r="J12" s="12"/>
      <c r="K12" s="2"/>
      <c r="L12" s="2"/>
      <c r="M12" s="2"/>
      <c r="N12" s="2"/>
      <c r="O12" s="2"/>
      <c r="P12" s="2"/>
      <c r="Q12" s="2"/>
      <c r="R12" s="2"/>
      <c r="S12" s="12"/>
      <c r="T12" s="24">
        <f t="shared" ref="T12:T43" si="1">SUM(D12:S12)</f>
        <v>41</v>
      </c>
    </row>
    <row r="13" spans="1:20" ht="15.75" thickBot="1">
      <c r="A13" s="1"/>
      <c r="B13" s="12" t="s">
        <v>25</v>
      </c>
      <c r="C13" s="12">
        <v>18</v>
      </c>
      <c r="D13" s="12">
        <v>7</v>
      </c>
      <c r="E13" s="12">
        <v>0</v>
      </c>
      <c r="F13" s="9">
        <v>6</v>
      </c>
      <c r="G13" s="9">
        <v>5</v>
      </c>
      <c r="H13" s="12"/>
      <c r="I13" s="12"/>
      <c r="J13" s="12"/>
      <c r="K13" s="2"/>
      <c r="L13" s="2"/>
      <c r="M13" s="2"/>
      <c r="N13" s="2"/>
      <c r="O13" s="2"/>
      <c r="P13" s="2"/>
      <c r="Q13" s="2"/>
      <c r="R13" s="2"/>
      <c r="S13" s="12"/>
      <c r="T13" s="24">
        <f t="shared" si="1"/>
        <v>18</v>
      </c>
    </row>
    <row r="14" spans="1:20" ht="15.75" thickBot="1">
      <c r="A14" s="1">
        <v>4</v>
      </c>
      <c r="B14" s="12" t="s">
        <v>21</v>
      </c>
      <c r="C14" s="12"/>
      <c r="D14" s="12">
        <v>0</v>
      </c>
      <c r="E14" s="12">
        <f t="shared" ref="E14:E42" si="2">SUM(C14:D14)</f>
        <v>0</v>
      </c>
      <c r="F14" s="9"/>
      <c r="G14" s="9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  <c r="S14" s="12"/>
      <c r="T14" s="24">
        <f t="shared" si="1"/>
        <v>0</v>
      </c>
    </row>
    <row r="15" spans="1:20" ht="15.75" thickBot="1">
      <c r="A15" s="1"/>
      <c r="B15" s="12" t="s">
        <v>22</v>
      </c>
      <c r="C15" s="12">
        <v>14</v>
      </c>
      <c r="D15" s="12">
        <v>8</v>
      </c>
      <c r="E15" s="12">
        <v>0</v>
      </c>
      <c r="F15" s="9">
        <v>1</v>
      </c>
      <c r="G15" s="9">
        <v>4</v>
      </c>
      <c r="H15" s="12"/>
      <c r="I15" s="12"/>
      <c r="J15" s="12"/>
      <c r="K15" s="2"/>
      <c r="L15" s="2"/>
      <c r="M15" s="2"/>
      <c r="N15" s="2"/>
      <c r="O15" s="2"/>
      <c r="P15" s="2"/>
      <c r="Q15" s="2"/>
      <c r="R15" s="2"/>
      <c r="S15" s="12"/>
      <c r="T15" s="24">
        <f t="shared" si="1"/>
        <v>13</v>
      </c>
    </row>
    <row r="16" spans="1:20" ht="15.75" thickBot="1">
      <c r="A16" s="1"/>
      <c r="B16" s="12" t="s">
        <v>23</v>
      </c>
      <c r="C16" s="12"/>
      <c r="D16" s="12">
        <v>0</v>
      </c>
      <c r="E16" s="12">
        <f t="shared" si="2"/>
        <v>0</v>
      </c>
      <c r="F16" s="9"/>
      <c r="G16" s="9"/>
      <c r="H16" s="12"/>
      <c r="I16" s="12"/>
      <c r="J16" s="12"/>
      <c r="K16" s="2"/>
      <c r="L16" s="2"/>
      <c r="M16" s="2"/>
      <c r="N16" s="2"/>
      <c r="O16" s="2"/>
      <c r="P16" s="2"/>
      <c r="Q16" s="2"/>
      <c r="R16" s="2"/>
      <c r="S16" s="12"/>
      <c r="T16" s="24">
        <f t="shared" si="1"/>
        <v>0</v>
      </c>
    </row>
    <row r="17" spans="1:20" ht="15.75" thickBot="1">
      <c r="A17" s="1"/>
      <c r="B17" s="12" t="s">
        <v>24</v>
      </c>
      <c r="C17" s="12">
        <v>46</v>
      </c>
      <c r="D17" s="12">
        <v>24</v>
      </c>
      <c r="E17" s="12">
        <v>0</v>
      </c>
      <c r="F17" s="9">
        <v>4</v>
      </c>
      <c r="G17" s="9">
        <v>2</v>
      </c>
      <c r="H17" s="12"/>
      <c r="I17" s="12"/>
      <c r="J17" s="12"/>
      <c r="K17" s="2"/>
      <c r="L17" s="2"/>
      <c r="M17" s="2"/>
      <c r="N17" s="2"/>
      <c r="O17" s="2"/>
      <c r="P17" s="2"/>
      <c r="Q17" s="2"/>
      <c r="R17" s="2"/>
      <c r="S17" s="12"/>
      <c r="T17" s="24">
        <f t="shared" si="1"/>
        <v>30</v>
      </c>
    </row>
    <row r="18" spans="1:20" ht="15.75" thickBot="1">
      <c r="A18" s="1"/>
      <c r="B18" s="12" t="s">
        <v>25</v>
      </c>
      <c r="C18" s="12">
        <v>31</v>
      </c>
      <c r="D18" s="12">
        <v>17</v>
      </c>
      <c r="E18" s="12">
        <v>0</v>
      </c>
      <c r="F18" s="9">
        <v>3</v>
      </c>
      <c r="G18" s="9">
        <v>7</v>
      </c>
      <c r="H18" s="12"/>
      <c r="I18" s="12"/>
      <c r="J18" s="12"/>
      <c r="K18" s="2"/>
      <c r="L18" s="2"/>
      <c r="M18" s="2"/>
      <c r="N18" s="2"/>
      <c r="O18" s="2"/>
      <c r="P18" s="2"/>
      <c r="Q18" s="2"/>
      <c r="R18" s="2"/>
      <c r="S18" s="12"/>
      <c r="T18" s="24">
        <f t="shared" si="1"/>
        <v>27</v>
      </c>
    </row>
    <row r="19" spans="1:20" ht="15.75" thickBot="1">
      <c r="A19" s="1">
        <v>5</v>
      </c>
      <c r="B19" s="12" t="s">
        <v>21</v>
      </c>
      <c r="C19" s="12"/>
      <c r="D19" s="12">
        <v>0</v>
      </c>
      <c r="E19" s="12">
        <f t="shared" si="2"/>
        <v>0</v>
      </c>
      <c r="F19" s="9"/>
      <c r="G19" s="9"/>
      <c r="H19" s="12"/>
      <c r="I19" s="12"/>
      <c r="J19" s="12"/>
      <c r="K19" s="2"/>
      <c r="L19" s="2"/>
      <c r="M19" s="2"/>
      <c r="N19" s="2"/>
      <c r="O19" s="2"/>
      <c r="P19" s="2"/>
      <c r="Q19" s="2"/>
      <c r="R19" s="2"/>
      <c r="S19" s="12"/>
      <c r="T19" s="24">
        <f t="shared" si="1"/>
        <v>0</v>
      </c>
    </row>
    <row r="20" spans="1:20" ht="15.75" thickBot="1">
      <c r="A20" s="1"/>
      <c r="B20" s="12" t="s">
        <v>22</v>
      </c>
      <c r="C20" s="12">
        <v>21</v>
      </c>
      <c r="D20" s="12">
        <v>8</v>
      </c>
      <c r="E20" s="12">
        <v>0</v>
      </c>
      <c r="F20" s="9">
        <v>9</v>
      </c>
      <c r="G20" s="9">
        <v>4</v>
      </c>
      <c r="H20" s="12"/>
      <c r="I20" s="12"/>
      <c r="J20" s="12"/>
      <c r="K20" s="2"/>
      <c r="L20" s="2"/>
      <c r="M20" s="2"/>
      <c r="N20" s="2"/>
      <c r="O20" s="2"/>
      <c r="P20" s="2"/>
      <c r="Q20" s="2"/>
      <c r="R20" s="2"/>
      <c r="S20" s="12"/>
      <c r="T20" s="24">
        <f t="shared" si="1"/>
        <v>21</v>
      </c>
    </row>
    <row r="21" spans="1:20" ht="15.75" thickBot="1">
      <c r="A21" s="1"/>
      <c r="B21" s="12" t="s">
        <v>23</v>
      </c>
      <c r="C21" s="12"/>
      <c r="D21" s="12">
        <v>0</v>
      </c>
      <c r="E21" s="12">
        <f t="shared" si="2"/>
        <v>0</v>
      </c>
      <c r="F21" s="9"/>
      <c r="G21" s="9"/>
      <c r="H21" s="12"/>
      <c r="I21" s="12"/>
      <c r="J21" s="12"/>
      <c r="K21" s="2"/>
      <c r="L21" s="2"/>
      <c r="M21" s="2"/>
      <c r="N21" s="2"/>
      <c r="O21" s="2"/>
      <c r="P21" s="2"/>
      <c r="Q21" s="2"/>
      <c r="R21" s="2"/>
      <c r="S21" s="12"/>
      <c r="T21" s="24">
        <f t="shared" si="1"/>
        <v>0</v>
      </c>
    </row>
    <row r="22" spans="1:20" ht="15.75" thickBot="1">
      <c r="A22" s="1"/>
      <c r="B22" s="12" t="s">
        <v>24</v>
      </c>
      <c r="C22" s="12">
        <v>54</v>
      </c>
      <c r="D22" s="12">
        <v>21</v>
      </c>
      <c r="E22" s="12">
        <v>0</v>
      </c>
      <c r="F22" s="9">
        <v>22</v>
      </c>
      <c r="G22" s="9">
        <v>0</v>
      </c>
      <c r="H22" s="12"/>
      <c r="I22" s="12"/>
      <c r="J22" s="12"/>
      <c r="K22" s="2"/>
      <c r="L22" s="2"/>
      <c r="M22" s="2"/>
      <c r="N22" s="2"/>
      <c r="O22" s="2"/>
      <c r="P22" s="2"/>
      <c r="Q22" s="2"/>
      <c r="R22" s="2"/>
      <c r="S22" s="12"/>
      <c r="T22" s="24">
        <f t="shared" si="1"/>
        <v>43</v>
      </c>
    </row>
    <row r="23" spans="1:20" ht="15.75" thickBot="1">
      <c r="A23" s="1"/>
      <c r="B23" s="12" t="s">
        <v>25</v>
      </c>
      <c r="C23" s="12">
        <v>39</v>
      </c>
      <c r="D23" s="12">
        <v>11</v>
      </c>
      <c r="E23" s="12">
        <v>0</v>
      </c>
      <c r="F23" s="9">
        <v>8</v>
      </c>
      <c r="G23" s="9">
        <v>6</v>
      </c>
      <c r="H23" s="12"/>
      <c r="I23" s="12"/>
      <c r="J23" s="12"/>
      <c r="K23" s="2"/>
      <c r="L23" s="2"/>
      <c r="M23" s="2"/>
      <c r="N23" s="2"/>
      <c r="O23" s="2"/>
      <c r="P23" s="2"/>
      <c r="Q23" s="2"/>
      <c r="R23" s="2"/>
      <c r="S23" s="12"/>
      <c r="T23" s="24">
        <f t="shared" si="1"/>
        <v>25</v>
      </c>
    </row>
    <row r="24" spans="1:20" ht="15.75" thickBot="1">
      <c r="A24" s="5">
        <v>6</v>
      </c>
      <c r="B24" s="13" t="s">
        <v>21</v>
      </c>
      <c r="C24" s="13"/>
      <c r="D24" s="13">
        <v>0</v>
      </c>
      <c r="E24" s="13">
        <f t="shared" si="2"/>
        <v>0</v>
      </c>
      <c r="F24" s="22"/>
      <c r="G24" s="22"/>
      <c r="H24" s="13"/>
      <c r="I24" s="13"/>
      <c r="J24" s="13"/>
      <c r="K24" s="6"/>
      <c r="L24" s="6"/>
      <c r="M24" s="6"/>
      <c r="N24" s="6"/>
      <c r="O24" s="6"/>
      <c r="P24" s="6"/>
      <c r="Q24" s="6"/>
      <c r="R24" s="6"/>
      <c r="S24" s="13"/>
      <c r="T24" s="25">
        <f t="shared" si="1"/>
        <v>0</v>
      </c>
    </row>
    <row r="25" spans="1:20" ht="15.75" thickBot="1">
      <c r="A25" s="1"/>
      <c r="B25" s="12" t="s">
        <v>22</v>
      </c>
      <c r="C25" s="12"/>
      <c r="D25" s="12">
        <v>0</v>
      </c>
      <c r="E25" s="12">
        <f t="shared" si="2"/>
        <v>0</v>
      </c>
      <c r="F25" s="9"/>
      <c r="G25" s="9"/>
      <c r="H25" s="12"/>
      <c r="I25" s="12"/>
      <c r="J25" s="12"/>
      <c r="K25" s="2"/>
      <c r="L25" s="2"/>
      <c r="M25" s="2"/>
      <c r="N25" s="2"/>
      <c r="O25" s="2"/>
      <c r="P25" s="2"/>
      <c r="Q25" s="2"/>
      <c r="R25" s="2"/>
      <c r="S25" s="12"/>
      <c r="T25" s="24">
        <f t="shared" si="1"/>
        <v>0</v>
      </c>
    </row>
    <row r="26" spans="1:20" ht="15.75" thickBot="1">
      <c r="A26" s="1"/>
      <c r="B26" s="12" t="s">
        <v>27</v>
      </c>
      <c r="C26" s="12"/>
      <c r="D26" s="12">
        <v>0</v>
      </c>
      <c r="E26" s="12">
        <f t="shared" si="2"/>
        <v>0</v>
      </c>
      <c r="F26" s="9"/>
      <c r="G26" s="9"/>
      <c r="H26" s="12"/>
      <c r="I26" s="12"/>
      <c r="J26" s="12"/>
      <c r="K26" s="2"/>
      <c r="L26" s="2"/>
      <c r="M26" s="2"/>
      <c r="N26" s="2"/>
      <c r="O26" s="2"/>
      <c r="P26" s="2"/>
      <c r="Q26" s="2"/>
      <c r="R26" s="2"/>
      <c r="S26" s="12"/>
      <c r="T26" s="24">
        <f t="shared" si="1"/>
        <v>0</v>
      </c>
    </row>
    <row r="27" spans="1:20" ht="15.75" thickBot="1">
      <c r="A27" s="1"/>
      <c r="B27" s="12" t="s">
        <v>23</v>
      </c>
      <c r="C27" s="12"/>
      <c r="D27" s="12">
        <v>0</v>
      </c>
      <c r="E27" s="12">
        <f t="shared" si="2"/>
        <v>0</v>
      </c>
      <c r="F27" s="9"/>
      <c r="G27" s="9"/>
      <c r="H27" s="12"/>
      <c r="I27" s="12"/>
      <c r="J27" s="12"/>
      <c r="K27" s="2"/>
      <c r="L27" s="2"/>
      <c r="M27" s="2"/>
      <c r="N27" s="2"/>
      <c r="O27" s="2"/>
      <c r="P27" s="2"/>
      <c r="Q27" s="2"/>
      <c r="R27" s="2"/>
      <c r="S27" s="12"/>
      <c r="T27" s="24">
        <f t="shared" si="1"/>
        <v>0</v>
      </c>
    </row>
    <row r="28" spans="1:20" ht="15.75" thickBot="1">
      <c r="A28" s="1"/>
      <c r="B28" s="12" t="s">
        <v>28</v>
      </c>
      <c r="C28" s="12"/>
      <c r="D28" s="12">
        <v>0</v>
      </c>
      <c r="E28" s="12">
        <f t="shared" si="2"/>
        <v>0</v>
      </c>
      <c r="F28" s="9"/>
      <c r="G28" s="9"/>
      <c r="H28" s="12"/>
      <c r="I28" s="12"/>
      <c r="J28" s="12"/>
      <c r="K28" s="2"/>
      <c r="L28" s="2"/>
      <c r="M28" s="2"/>
      <c r="N28" s="2"/>
      <c r="O28" s="2"/>
      <c r="P28" s="2"/>
      <c r="Q28" s="2"/>
      <c r="R28" s="2"/>
      <c r="S28" s="12"/>
      <c r="T28" s="24">
        <f t="shared" si="1"/>
        <v>0</v>
      </c>
    </row>
    <row r="29" spans="1:20" ht="15.75" thickBot="1">
      <c r="A29" s="1"/>
      <c r="B29" s="12" t="s">
        <v>24</v>
      </c>
      <c r="C29" s="12"/>
      <c r="D29" s="12">
        <v>0</v>
      </c>
      <c r="E29" s="12">
        <f t="shared" si="2"/>
        <v>0</v>
      </c>
      <c r="F29" s="9"/>
      <c r="G29" s="9"/>
      <c r="H29" s="12"/>
      <c r="I29" s="12"/>
      <c r="J29" s="12"/>
      <c r="K29" s="2"/>
      <c r="L29" s="2"/>
      <c r="M29" s="2"/>
      <c r="N29" s="2"/>
      <c r="O29" s="2"/>
      <c r="P29" s="2"/>
      <c r="Q29" s="2"/>
      <c r="R29" s="2"/>
      <c r="S29" s="12"/>
      <c r="T29" s="24">
        <f t="shared" si="1"/>
        <v>0</v>
      </c>
    </row>
    <row r="30" spans="1:20" ht="15.75" thickBot="1">
      <c r="A30" s="1">
        <v>9</v>
      </c>
      <c r="B30" s="12" t="s">
        <v>21</v>
      </c>
      <c r="C30" s="12"/>
      <c r="D30" s="12">
        <v>0</v>
      </c>
      <c r="E30" s="12">
        <f t="shared" si="2"/>
        <v>0</v>
      </c>
      <c r="F30" s="9"/>
      <c r="G30" s="9"/>
      <c r="H30" s="12"/>
      <c r="I30" s="12"/>
      <c r="J30" s="12"/>
      <c r="K30" s="2"/>
      <c r="L30" s="2"/>
      <c r="M30" s="2"/>
      <c r="N30" s="2"/>
      <c r="O30" s="2"/>
      <c r="P30" s="2"/>
      <c r="Q30" s="2"/>
      <c r="R30" s="2"/>
      <c r="S30" s="12"/>
      <c r="T30" s="24">
        <f t="shared" si="1"/>
        <v>0</v>
      </c>
    </row>
    <row r="31" spans="1:20" ht="15.75" thickBot="1">
      <c r="A31" s="1"/>
      <c r="B31" s="12" t="s">
        <v>22</v>
      </c>
      <c r="C31" s="12"/>
      <c r="D31" s="12">
        <v>0</v>
      </c>
      <c r="E31" s="12">
        <f t="shared" si="2"/>
        <v>0</v>
      </c>
      <c r="F31" s="9"/>
      <c r="G31" s="9"/>
      <c r="H31" s="12"/>
      <c r="I31" s="12"/>
      <c r="J31" s="12"/>
      <c r="K31" s="2"/>
      <c r="L31" s="2"/>
      <c r="M31" s="2"/>
      <c r="N31" s="2"/>
      <c r="O31" s="2"/>
      <c r="P31" s="2"/>
      <c r="Q31" s="2"/>
      <c r="R31" s="2"/>
      <c r="S31" s="12"/>
      <c r="T31" s="24">
        <f t="shared" si="1"/>
        <v>0</v>
      </c>
    </row>
    <row r="32" spans="1:20" ht="15.75" thickBot="1">
      <c r="A32" s="1"/>
      <c r="B32" s="12" t="s">
        <v>23</v>
      </c>
      <c r="C32" s="12"/>
      <c r="D32" s="12">
        <v>0</v>
      </c>
      <c r="E32" s="12">
        <f t="shared" si="2"/>
        <v>0</v>
      </c>
      <c r="F32" s="9"/>
      <c r="G32" s="9"/>
      <c r="H32" s="12"/>
      <c r="I32" s="12"/>
      <c r="J32" s="12"/>
      <c r="K32" s="2"/>
      <c r="L32" s="2"/>
      <c r="M32" s="2"/>
      <c r="N32" s="2"/>
      <c r="O32" s="2"/>
      <c r="P32" s="2"/>
      <c r="Q32" s="2"/>
      <c r="R32" s="2"/>
      <c r="S32" s="12"/>
      <c r="T32" s="24">
        <f t="shared" si="1"/>
        <v>0</v>
      </c>
    </row>
    <row r="33" spans="1:20" ht="15.75" thickBot="1">
      <c r="A33" s="1"/>
      <c r="B33" s="12" t="s">
        <v>24</v>
      </c>
      <c r="C33" s="12"/>
      <c r="D33" s="12">
        <v>0</v>
      </c>
      <c r="E33" s="12">
        <f t="shared" si="2"/>
        <v>0</v>
      </c>
      <c r="F33" s="9"/>
      <c r="G33" s="9"/>
      <c r="H33" s="12"/>
      <c r="I33" s="12"/>
      <c r="J33" s="12"/>
      <c r="K33" s="2"/>
      <c r="L33" s="2"/>
      <c r="M33" s="2"/>
      <c r="N33" s="2"/>
      <c r="O33" s="2"/>
      <c r="P33" s="2"/>
      <c r="Q33" s="2"/>
      <c r="R33" s="2"/>
      <c r="S33" s="12"/>
      <c r="T33" s="24">
        <f t="shared" si="1"/>
        <v>0</v>
      </c>
    </row>
    <row r="34" spans="1:20" ht="15.75" thickBot="1">
      <c r="A34" s="1"/>
      <c r="B34" s="12" t="s">
        <v>25</v>
      </c>
      <c r="C34" s="12"/>
      <c r="D34" s="12">
        <v>0</v>
      </c>
      <c r="E34" s="12">
        <f t="shared" si="2"/>
        <v>0</v>
      </c>
      <c r="F34" s="9"/>
      <c r="G34" s="9"/>
      <c r="H34" s="12"/>
      <c r="I34" s="12"/>
      <c r="J34" s="12"/>
      <c r="K34" s="2"/>
      <c r="L34" s="2"/>
      <c r="M34" s="2"/>
      <c r="N34" s="2"/>
      <c r="O34" s="2"/>
      <c r="P34" s="2"/>
      <c r="Q34" s="2"/>
      <c r="R34" s="2"/>
      <c r="S34" s="12"/>
      <c r="T34" s="24">
        <f t="shared" si="1"/>
        <v>0</v>
      </c>
    </row>
    <row r="35" spans="1:20" ht="15.75" thickBot="1">
      <c r="A35" s="1">
        <v>10</v>
      </c>
      <c r="B35" s="12" t="s">
        <v>21</v>
      </c>
      <c r="C35" s="12"/>
      <c r="D35" s="12">
        <v>0</v>
      </c>
      <c r="E35" s="12">
        <f t="shared" si="2"/>
        <v>0</v>
      </c>
      <c r="F35" s="9"/>
      <c r="G35" s="9"/>
      <c r="H35" s="12"/>
      <c r="I35" s="12"/>
      <c r="J35" s="12"/>
      <c r="K35" s="2"/>
      <c r="L35" s="2"/>
      <c r="M35" s="2"/>
      <c r="N35" s="2"/>
      <c r="O35" s="2"/>
      <c r="P35" s="2"/>
      <c r="Q35" s="2"/>
      <c r="R35" s="2"/>
      <c r="S35" s="12"/>
      <c r="T35" s="24">
        <f t="shared" si="1"/>
        <v>0</v>
      </c>
    </row>
    <row r="36" spans="1:20" ht="15.75" thickBot="1">
      <c r="A36" s="1"/>
      <c r="B36" s="12" t="s">
        <v>22</v>
      </c>
      <c r="C36" s="12"/>
      <c r="D36" s="12">
        <v>0</v>
      </c>
      <c r="E36" s="12">
        <f t="shared" si="2"/>
        <v>0</v>
      </c>
      <c r="F36" s="9"/>
      <c r="G36" s="9"/>
      <c r="H36" s="12"/>
      <c r="I36" s="12"/>
      <c r="J36" s="12"/>
      <c r="K36" s="2"/>
      <c r="L36" s="2"/>
      <c r="M36" s="2"/>
      <c r="N36" s="2"/>
      <c r="O36" s="2"/>
      <c r="P36" s="2"/>
      <c r="Q36" s="2"/>
      <c r="R36" s="2"/>
      <c r="S36" s="12"/>
      <c r="T36" s="24">
        <f t="shared" si="1"/>
        <v>0</v>
      </c>
    </row>
    <row r="37" spans="1:20" ht="15.75" thickBot="1">
      <c r="A37" s="1"/>
      <c r="B37" s="12" t="s">
        <v>23</v>
      </c>
      <c r="C37" s="12">
        <v>20</v>
      </c>
      <c r="D37" s="12">
        <v>9</v>
      </c>
      <c r="E37" s="12">
        <v>0</v>
      </c>
      <c r="F37" s="9">
        <v>7</v>
      </c>
      <c r="G37" s="9">
        <v>4</v>
      </c>
      <c r="H37" s="12"/>
      <c r="I37" s="12"/>
      <c r="J37" s="12"/>
      <c r="K37" s="2"/>
      <c r="L37" s="2"/>
      <c r="M37" s="2"/>
      <c r="N37" s="2"/>
      <c r="O37" s="2"/>
      <c r="P37" s="2"/>
      <c r="Q37" s="2"/>
      <c r="R37" s="2"/>
      <c r="S37" s="12"/>
      <c r="T37" s="24">
        <f t="shared" si="1"/>
        <v>20</v>
      </c>
    </row>
    <row r="38" spans="1:20" ht="15.75" thickBot="1">
      <c r="A38" s="1"/>
      <c r="B38" s="12" t="s">
        <v>24</v>
      </c>
      <c r="C38" s="12">
        <v>51</v>
      </c>
      <c r="D38" s="12">
        <v>22</v>
      </c>
      <c r="E38" s="12">
        <v>0</v>
      </c>
      <c r="F38" s="9">
        <v>9</v>
      </c>
      <c r="G38" s="9">
        <v>3</v>
      </c>
      <c r="H38" s="12"/>
      <c r="I38" s="12"/>
      <c r="J38" s="12"/>
      <c r="K38" s="2"/>
      <c r="L38" s="2"/>
      <c r="M38" s="2"/>
      <c r="N38" s="2"/>
      <c r="O38" s="2"/>
      <c r="P38" s="2"/>
      <c r="Q38" s="2"/>
      <c r="R38" s="2"/>
      <c r="S38" s="12"/>
      <c r="T38" s="24">
        <f t="shared" si="1"/>
        <v>34</v>
      </c>
    </row>
    <row r="39" spans="1:20" ht="15.75" thickBot="1">
      <c r="A39" s="1"/>
      <c r="B39" s="12" t="s">
        <v>25</v>
      </c>
      <c r="C39" s="12">
        <v>42</v>
      </c>
      <c r="D39" s="12">
        <v>26</v>
      </c>
      <c r="E39" s="12">
        <v>0</v>
      </c>
      <c r="F39" s="9">
        <v>1</v>
      </c>
      <c r="G39" s="9">
        <v>1</v>
      </c>
      <c r="H39" s="12"/>
      <c r="I39" s="12"/>
      <c r="J39" s="12"/>
      <c r="K39" s="2"/>
      <c r="L39" s="2"/>
      <c r="M39" s="2"/>
      <c r="N39" s="2"/>
      <c r="O39" s="2"/>
      <c r="P39" s="2"/>
      <c r="Q39" s="2"/>
      <c r="R39" s="2"/>
      <c r="S39" s="12"/>
      <c r="T39" s="24">
        <f t="shared" si="1"/>
        <v>28</v>
      </c>
    </row>
    <row r="40" spans="1:20" ht="15.75" thickBot="1">
      <c r="A40" s="1">
        <v>11</v>
      </c>
      <c r="B40" s="12" t="s">
        <v>21</v>
      </c>
      <c r="C40" s="12"/>
      <c r="D40" s="12">
        <v>0</v>
      </c>
      <c r="E40" s="12">
        <f t="shared" si="2"/>
        <v>0</v>
      </c>
      <c r="F40" s="9"/>
      <c r="G40" s="9"/>
      <c r="H40" s="12"/>
      <c r="I40" s="12"/>
      <c r="J40" s="12"/>
      <c r="K40" s="2"/>
      <c r="L40" s="2"/>
      <c r="M40" s="2"/>
      <c r="N40" s="2"/>
      <c r="O40" s="2"/>
      <c r="P40" s="2"/>
      <c r="Q40" s="2"/>
      <c r="R40" s="2"/>
      <c r="S40" s="12"/>
      <c r="T40" s="24">
        <f t="shared" si="1"/>
        <v>0</v>
      </c>
    </row>
    <row r="41" spans="1:20" ht="15.75" thickBot="1">
      <c r="A41" s="1"/>
      <c r="B41" s="12" t="s">
        <v>22</v>
      </c>
      <c r="C41" s="12">
        <v>26</v>
      </c>
      <c r="D41" s="12">
        <v>12</v>
      </c>
      <c r="E41" s="12">
        <v>0</v>
      </c>
      <c r="F41" s="9">
        <v>10</v>
      </c>
      <c r="G41" s="9">
        <v>1</v>
      </c>
      <c r="H41" s="12"/>
      <c r="I41" s="12"/>
      <c r="J41" s="12"/>
      <c r="K41" s="2"/>
      <c r="L41" s="2"/>
      <c r="M41" s="2"/>
      <c r="N41" s="2"/>
      <c r="O41" s="2"/>
      <c r="P41" s="2"/>
      <c r="Q41" s="2"/>
      <c r="R41" s="2"/>
      <c r="S41" s="12"/>
      <c r="T41" s="24">
        <f t="shared" si="1"/>
        <v>23</v>
      </c>
    </row>
    <row r="42" spans="1:20" ht="15.75" thickBot="1">
      <c r="A42" s="1"/>
      <c r="B42" s="12" t="s">
        <v>23</v>
      </c>
      <c r="C42" s="12"/>
      <c r="D42" s="12">
        <v>0</v>
      </c>
      <c r="E42" s="12">
        <f t="shared" si="2"/>
        <v>0</v>
      </c>
      <c r="F42" s="9"/>
      <c r="G42" s="9"/>
      <c r="H42" s="12"/>
      <c r="I42" s="12"/>
      <c r="J42" s="12"/>
      <c r="K42" s="2"/>
      <c r="L42" s="2"/>
      <c r="M42" s="2"/>
      <c r="N42" s="2"/>
      <c r="O42" s="2"/>
      <c r="P42" s="2"/>
      <c r="Q42" s="2"/>
      <c r="R42" s="2"/>
      <c r="S42" s="12"/>
      <c r="T42" s="24">
        <f t="shared" si="1"/>
        <v>0</v>
      </c>
    </row>
    <row r="43" spans="1:20" ht="15.75" thickBot="1">
      <c r="A43" s="1"/>
      <c r="B43" s="12" t="s">
        <v>24</v>
      </c>
      <c r="C43" s="12">
        <v>45</v>
      </c>
      <c r="D43" s="12">
        <v>27</v>
      </c>
      <c r="E43" s="12">
        <v>0</v>
      </c>
      <c r="F43" s="9">
        <v>13</v>
      </c>
      <c r="G43" s="9">
        <v>10</v>
      </c>
      <c r="H43" s="12"/>
      <c r="I43" s="12"/>
      <c r="J43" s="12"/>
      <c r="K43" s="2"/>
      <c r="L43" s="2"/>
      <c r="M43" s="2"/>
      <c r="N43" s="2"/>
      <c r="O43" s="2"/>
      <c r="P43" s="2"/>
      <c r="Q43" s="2"/>
      <c r="R43" s="2"/>
      <c r="S43" s="12"/>
      <c r="T43" s="24">
        <f t="shared" si="1"/>
        <v>50</v>
      </c>
    </row>
    <row r="44" spans="1:20" ht="15.75" thickBot="1">
      <c r="A44" s="1"/>
      <c r="B44" s="12" t="s">
        <v>25</v>
      </c>
      <c r="C44" s="12">
        <v>37</v>
      </c>
      <c r="D44" s="12">
        <v>9</v>
      </c>
      <c r="E44" s="12">
        <v>0</v>
      </c>
      <c r="F44" s="9">
        <v>5</v>
      </c>
      <c r="G44" s="9">
        <v>10</v>
      </c>
      <c r="H44" s="12"/>
      <c r="I44" s="12"/>
      <c r="J44" s="12"/>
      <c r="K44" s="2"/>
      <c r="L44" s="2"/>
      <c r="M44" s="2"/>
      <c r="N44" s="2"/>
      <c r="O44" s="2"/>
      <c r="P44" s="2"/>
      <c r="Q44" s="2"/>
      <c r="R44" s="2"/>
      <c r="S44" s="12"/>
      <c r="T44" s="24">
        <f t="shared" ref="T44:T75" si="3">SUM(D44:S44)</f>
        <v>24</v>
      </c>
    </row>
    <row r="45" spans="1:20" ht="15.75" thickBot="1">
      <c r="A45" s="1">
        <v>12</v>
      </c>
      <c r="B45" s="12" t="s">
        <v>21</v>
      </c>
      <c r="C45" s="12"/>
      <c r="D45" s="12">
        <v>0</v>
      </c>
      <c r="E45" s="12">
        <f>SUM(C45:D45)</f>
        <v>0</v>
      </c>
      <c r="F45" s="9"/>
      <c r="G45" s="9"/>
      <c r="H45" s="12"/>
      <c r="I45" s="12"/>
      <c r="J45" s="12"/>
      <c r="K45" s="2"/>
      <c r="L45" s="2"/>
      <c r="M45" s="2"/>
      <c r="N45" s="2"/>
      <c r="O45" s="2"/>
      <c r="P45" s="2"/>
      <c r="Q45" s="2"/>
      <c r="R45" s="2"/>
      <c r="S45" s="12"/>
      <c r="T45" s="24">
        <f t="shared" si="3"/>
        <v>0</v>
      </c>
    </row>
    <row r="46" spans="1:20" ht="15.75" thickBot="1">
      <c r="A46" s="1"/>
      <c r="B46" s="12" t="s">
        <v>22</v>
      </c>
      <c r="C46" s="12">
        <v>24</v>
      </c>
      <c r="D46" s="12">
        <v>10</v>
      </c>
      <c r="E46" s="12">
        <v>0</v>
      </c>
      <c r="F46" s="9">
        <v>7</v>
      </c>
      <c r="G46" s="9">
        <v>4</v>
      </c>
      <c r="H46" s="12"/>
      <c r="I46" s="12"/>
      <c r="J46" s="12"/>
      <c r="K46" s="2"/>
      <c r="L46" s="2"/>
      <c r="M46" s="2"/>
      <c r="N46" s="2"/>
      <c r="O46" s="2"/>
      <c r="P46" s="2"/>
      <c r="Q46" s="2"/>
      <c r="R46" s="2"/>
      <c r="S46" s="12"/>
      <c r="T46" s="24">
        <f t="shared" si="3"/>
        <v>21</v>
      </c>
    </row>
    <row r="47" spans="1:20" ht="15.75" thickBot="1">
      <c r="A47" s="1"/>
      <c r="B47" s="12" t="s">
        <v>23</v>
      </c>
      <c r="C47" s="12"/>
      <c r="D47" s="12">
        <v>0</v>
      </c>
      <c r="E47" s="12">
        <f>SUM(C47:D47)</f>
        <v>0</v>
      </c>
      <c r="F47" s="9"/>
      <c r="G47" s="9"/>
      <c r="H47" s="12"/>
      <c r="I47" s="12"/>
      <c r="J47" s="12"/>
      <c r="K47" s="2"/>
      <c r="L47" s="2"/>
      <c r="M47" s="2"/>
      <c r="N47" s="2"/>
      <c r="O47" s="2"/>
      <c r="P47" s="2"/>
      <c r="Q47" s="2"/>
      <c r="R47" s="2"/>
      <c r="S47" s="12"/>
      <c r="T47" s="24">
        <f t="shared" si="3"/>
        <v>0</v>
      </c>
    </row>
    <row r="48" spans="1:20" ht="15.75" thickBot="1">
      <c r="A48" s="1"/>
      <c r="B48" s="12" t="s">
        <v>24</v>
      </c>
      <c r="C48" s="12">
        <v>51</v>
      </c>
      <c r="D48" s="12">
        <v>23</v>
      </c>
      <c r="E48" s="12">
        <v>0</v>
      </c>
      <c r="F48" s="9">
        <v>9</v>
      </c>
      <c r="G48" s="9">
        <v>5</v>
      </c>
      <c r="H48" s="12"/>
      <c r="I48" s="12"/>
      <c r="J48" s="12"/>
      <c r="K48" s="2"/>
      <c r="L48" s="2"/>
      <c r="M48" s="2"/>
      <c r="N48" s="2"/>
      <c r="O48" s="2"/>
      <c r="P48" s="2"/>
      <c r="Q48" s="2"/>
      <c r="R48" s="2"/>
      <c r="S48" s="12"/>
      <c r="T48" s="24">
        <f t="shared" si="3"/>
        <v>37</v>
      </c>
    </row>
    <row r="49" spans="1:20" ht="15.75" thickBot="1">
      <c r="A49" s="1"/>
      <c r="B49" s="12" t="s">
        <v>25</v>
      </c>
      <c r="C49" s="12">
        <v>41</v>
      </c>
      <c r="D49" s="12">
        <v>24</v>
      </c>
      <c r="E49" s="12">
        <v>0</v>
      </c>
      <c r="F49" s="9">
        <v>3</v>
      </c>
      <c r="G49" s="9">
        <v>11</v>
      </c>
      <c r="H49" s="12"/>
      <c r="I49" s="12"/>
      <c r="J49" s="12"/>
      <c r="K49" s="2"/>
      <c r="L49" s="2"/>
      <c r="M49" s="2"/>
      <c r="N49" s="2"/>
      <c r="O49" s="2"/>
      <c r="P49" s="2"/>
      <c r="Q49" s="2"/>
      <c r="R49" s="2"/>
      <c r="S49" s="12"/>
      <c r="T49" s="24">
        <f t="shared" si="3"/>
        <v>38</v>
      </c>
    </row>
    <row r="50" spans="1:20" ht="15.75" thickBot="1">
      <c r="A50" s="1">
        <v>13</v>
      </c>
      <c r="B50" s="12" t="s">
        <v>21</v>
      </c>
      <c r="C50" s="12"/>
      <c r="D50" s="12">
        <v>0</v>
      </c>
      <c r="E50" s="12">
        <f>SUM(C50:D50)</f>
        <v>0</v>
      </c>
      <c r="F50" s="9"/>
      <c r="G50" s="9"/>
      <c r="H50" s="12"/>
      <c r="I50" s="12"/>
      <c r="J50" s="12"/>
      <c r="K50" s="2"/>
      <c r="L50" s="2"/>
      <c r="M50" s="2"/>
      <c r="N50" s="2"/>
      <c r="O50" s="2"/>
      <c r="P50" s="2"/>
      <c r="Q50" s="2"/>
      <c r="R50" s="2"/>
      <c r="S50" s="12"/>
      <c r="T50" s="24">
        <f t="shared" si="3"/>
        <v>0</v>
      </c>
    </row>
    <row r="51" spans="1:20" ht="15.75" thickBot="1">
      <c r="A51" s="1"/>
      <c r="B51" s="12" t="s">
        <v>22</v>
      </c>
      <c r="C51" s="12">
        <v>35</v>
      </c>
      <c r="D51" s="12">
        <v>22</v>
      </c>
      <c r="E51" s="12">
        <v>0</v>
      </c>
      <c r="F51" s="9">
        <v>11</v>
      </c>
      <c r="G51" s="9">
        <v>0</v>
      </c>
      <c r="H51" s="12"/>
      <c r="I51" s="12"/>
      <c r="J51" s="12"/>
      <c r="K51" s="2"/>
      <c r="L51" s="2"/>
      <c r="M51" s="2"/>
      <c r="N51" s="2"/>
      <c r="O51" s="2"/>
      <c r="P51" s="2"/>
      <c r="Q51" s="2"/>
      <c r="R51" s="2"/>
      <c r="S51" s="12"/>
      <c r="T51" s="24">
        <f t="shared" si="3"/>
        <v>33</v>
      </c>
    </row>
    <row r="52" spans="1:20" ht="15.75" thickBot="1">
      <c r="A52" s="1"/>
      <c r="B52" s="12" t="s">
        <v>27</v>
      </c>
      <c r="C52" s="12">
        <v>56</v>
      </c>
      <c r="D52" s="12">
        <v>21</v>
      </c>
      <c r="E52" s="12">
        <v>25</v>
      </c>
      <c r="F52" s="9">
        <v>1</v>
      </c>
      <c r="G52" s="9">
        <v>3</v>
      </c>
      <c r="H52" s="12"/>
      <c r="I52" s="12"/>
      <c r="J52" s="12"/>
      <c r="K52" s="2"/>
      <c r="L52" s="2"/>
      <c r="M52" s="2"/>
      <c r="N52" s="2"/>
      <c r="O52" s="2"/>
      <c r="P52" s="2"/>
      <c r="Q52" s="2"/>
      <c r="R52" s="2"/>
      <c r="S52" s="12">
        <v>3</v>
      </c>
      <c r="T52" s="24">
        <f t="shared" si="3"/>
        <v>53</v>
      </c>
    </row>
    <row r="53" spans="1:20" ht="15.75" thickBot="1">
      <c r="A53" s="1"/>
      <c r="B53" s="12" t="s">
        <v>23</v>
      </c>
      <c r="C53" s="12"/>
      <c r="D53" s="12">
        <v>0</v>
      </c>
      <c r="E53" s="12">
        <f>SUM(C53:D53)</f>
        <v>0</v>
      </c>
      <c r="F53" s="9"/>
      <c r="G53" s="9"/>
      <c r="H53" s="12"/>
      <c r="I53" s="12"/>
      <c r="J53" s="12"/>
      <c r="K53" s="2"/>
      <c r="L53" s="2"/>
      <c r="M53" s="2"/>
      <c r="N53" s="2"/>
      <c r="O53" s="2"/>
      <c r="P53" s="2"/>
      <c r="Q53" s="2"/>
      <c r="R53" s="2"/>
      <c r="S53" s="12"/>
      <c r="T53" s="24">
        <f t="shared" si="3"/>
        <v>0</v>
      </c>
    </row>
    <row r="54" spans="1:20" ht="15.75" thickBot="1">
      <c r="A54" s="1"/>
      <c r="B54" s="12" t="s">
        <v>28</v>
      </c>
      <c r="C54" s="12">
        <v>46</v>
      </c>
      <c r="D54" s="12">
        <v>25</v>
      </c>
      <c r="E54" s="12">
        <v>0</v>
      </c>
      <c r="F54" s="9">
        <v>10</v>
      </c>
      <c r="G54" s="9"/>
      <c r="H54" s="12"/>
      <c r="I54" s="12"/>
      <c r="J54" s="12"/>
      <c r="K54" s="2"/>
      <c r="L54" s="2"/>
      <c r="M54" s="2"/>
      <c r="N54" s="2"/>
      <c r="O54" s="2"/>
      <c r="P54" s="2"/>
      <c r="Q54" s="2"/>
      <c r="R54" s="2"/>
      <c r="S54" s="12"/>
      <c r="T54" s="24">
        <f t="shared" si="3"/>
        <v>35</v>
      </c>
    </row>
    <row r="55" spans="1:20" ht="15.75" thickBot="1">
      <c r="A55" s="1"/>
      <c r="B55" s="12" t="s">
        <v>24</v>
      </c>
      <c r="C55" s="12">
        <v>43</v>
      </c>
      <c r="D55" s="12">
        <v>32</v>
      </c>
      <c r="E55" s="12">
        <v>0</v>
      </c>
      <c r="F55" s="9">
        <v>6</v>
      </c>
      <c r="G55" s="9"/>
      <c r="H55" s="12"/>
      <c r="I55" s="12"/>
      <c r="J55" s="12"/>
      <c r="K55" s="2"/>
      <c r="L55" s="2"/>
      <c r="M55" s="2"/>
      <c r="N55" s="2"/>
      <c r="O55" s="2"/>
      <c r="P55" s="2"/>
      <c r="Q55" s="2"/>
      <c r="R55" s="2"/>
      <c r="S55" s="12"/>
      <c r="T55" s="24">
        <f t="shared" si="3"/>
        <v>38</v>
      </c>
    </row>
    <row r="56" spans="1:20" ht="15.75" thickBot="1">
      <c r="A56" s="1">
        <v>16</v>
      </c>
      <c r="B56" s="12" t="s">
        <v>21</v>
      </c>
      <c r="C56" s="12"/>
      <c r="D56" s="12">
        <v>0</v>
      </c>
      <c r="E56" s="12">
        <f>SUM(C56:D56)</f>
        <v>0</v>
      </c>
      <c r="F56" s="9"/>
      <c r="G56" s="9"/>
      <c r="H56" s="12"/>
      <c r="I56" s="12"/>
      <c r="J56" s="12"/>
      <c r="K56" s="2"/>
      <c r="L56" s="2"/>
      <c r="M56" s="2"/>
      <c r="N56" s="2"/>
      <c r="O56" s="2"/>
      <c r="P56" s="2"/>
      <c r="Q56" s="2"/>
      <c r="R56" s="2"/>
      <c r="S56" s="12"/>
      <c r="T56" s="24">
        <f t="shared" si="3"/>
        <v>0</v>
      </c>
    </row>
    <row r="57" spans="1:20" ht="15.75" thickBot="1">
      <c r="A57" s="1"/>
      <c r="B57" s="12" t="s">
        <v>22</v>
      </c>
      <c r="C57" s="12"/>
      <c r="D57" s="12">
        <v>0</v>
      </c>
      <c r="E57" s="12">
        <f>SUM(C57:D57)</f>
        <v>0</v>
      </c>
      <c r="F57" s="9"/>
      <c r="G57" s="9"/>
      <c r="H57" s="12"/>
      <c r="I57" s="12"/>
      <c r="J57" s="12"/>
      <c r="K57" s="2"/>
      <c r="L57" s="2"/>
      <c r="M57" s="2"/>
      <c r="N57" s="2"/>
      <c r="O57" s="2"/>
      <c r="P57" s="2"/>
      <c r="Q57" s="2"/>
      <c r="R57" s="2"/>
      <c r="S57" s="12"/>
      <c r="T57" s="24">
        <f t="shared" si="3"/>
        <v>0</v>
      </c>
    </row>
    <row r="58" spans="1:20" ht="15.75" thickBot="1">
      <c r="A58" s="1"/>
      <c r="B58" s="12" t="s">
        <v>23</v>
      </c>
      <c r="C58" s="12"/>
      <c r="D58" s="12">
        <v>0</v>
      </c>
      <c r="E58" s="12">
        <f>SUM(C58:D58)</f>
        <v>0</v>
      </c>
      <c r="F58" s="9"/>
      <c r="G58" s="9"/>
      <c r="H58" s="12"/>
      <c r="I58" s="12"/>
      <c r="J58" s="12"/>
      <c r="K58" s="2"/>
      <c r="L58" s="2"/>
      <c r="M58" s="2"/>
      <c r="N58" s="2"/>
      <c r="O58" s="2"/>
      <c r="P58" s="2"/>
      <c r="Q58" s="2"/>
      <c r="R58" s="2"/>
      <c r="S58" s="12"/>
      <c r="T58" s="24">
        <f t="shared" si="3"/>
        <v>0</v>
      </c>
    </row>
    <row r="59" spans="1:20" ht="15.75" thickBot="1">
      <c r="A59" s="1"/>
      <c r="B59" s="12" t="s">
        <v>24</v>
      </c>
      <c r="C59" s="12">
        <v>27</v>
      </c>
      <c r="D59" s="12">
        <v>11</v>
      </c>
      <c r="E59" s="12">
        <v>0</v>
      </c>
      <c r="F59" s="9">
        <v>5</v>
      </c>
      <c r="G59" s="9">
        <v>5</v>
      </c>
      <c r="H59" s="12"/>
      <c r="I59" s="12"/>
      <c r="J59" s="12"/>
      <c r="K59" s="2"/>
      <c r="L59" s="2"/>
      <c r="M59" s="2"/>
      <c r="N59" s="2"/>
      <c r="O59" s="2"/>
      <c r="P59" s="2"/>
      <c r="Q59" s="2"/>
      <c r="R59" s="2"/>
      <c r="S59" s="12"/>
      <c r="T59" s="24">
        <f t="shared" si="3"/>
        <v>21</v>
      </c>
    </row>
    <row r="60" spans="1:20" ht="15.75" thickBot="1">
      <c r="A60" s="1"/>
      <c r="B60" s="12" t="s">
        <v>25</v>
      </c>
      <c r="C60" s="12">
        <v>35</v>
      </c>
      <c r="D60" s="12">
        <v>8</v>
      </c>
      <c r="E60" s="12">
        <v>0</v>
      </c>
      <c r="F60" s="9">
        <v>6</v>
      </c>
      <c r="G60" s="9">
        <v>14</v>
      </c>
      <c r="H60" s="12"/>
      <c r="I60" s="12"/>
      <c r="J60" s="12"/>
      <c r="K60" s="2"/>
      <c r="L60" s="2"/>
      <c r="M60" s="2"/>
      <c r="N60" s="2"/>
      <c r="O60" s="2"/>
      <c r="P60" s="2"/>
      <c r="Q60" s="2"/>
      <c r="R60" s="2"/>
      <c r="S60" s="12"/>
      <c r="T60" s="24">
        <f t="shared" si="3"/>
        <v>28</v>
      </c>
    </row>
    <row r="61" spans="1:20" ht="15.75" thickBot="1">
      <c r="A61" s="1">
        <v>17</v>
      </c>
      <c r="B61" s="12" t="s">
        <v>21</v>
      </c>
      <c r="C61" s="12">
        <v>9</v>
      </c>
      <c r="D61" s="12">
        <v>0</v>
      </c>
      <c r="E61" s="12">
        <f>SUM(C61:D61)</f>
        <v>9</v>
      </c>
      <c r="F61" s="9"/>
      <c r="G61" s="9"/>
      <c r="H61" s="12"/>
      <c r="I61" s="12"/>
      <c r="J61" s="12"/>
      <c r="K61" s="2"/>
      <c r="L61" s="2"/>
      <c r="M61" s="2"/>
      <c r="N61" s="2"/>
      <c r="O61" s="2"/>
      <c r="P61" s="2"/>
      <c r="Q61" s="2"/>
      <c r="R61" s="2"/>
      <c r="S61" s="12"/>
      <c r="T61" s="24">
        <f t="shared" si="3"/>
        <v>9</v>
      </c>
    </row>
    <row r="62" spans="1:20" ht="15.75" thickBot="1">
      <c r="A62" s="1"/>
      <c r="B62" s="12" t="s">
        <v>22</v>
      </c>
      <c r="C62" s="12">
        <v>15</v>
      </c>
      <c r="D62" s="12">
        <v>6</v>
      </c>
      <c r="E62" s="12">
        <v>0</v>
      </c>
      <c r="F62" s="9">
        <v>7</v>
      </c>
      <c r="G62" s="9">
        <v>1</v>
      </c>
      <c r="H62" s="12"/>
      <c r="I62" s="12"/>
      <c r="J62" s="12"/>
      <c r="K62" s="2"/>
      <c r="L62" s="2"/>
      <c r="M62" s="2"/>
      <c r="N62" s="2"/>
      <c r="O62" s="2"/>
      <c r="P62" s="2"/>
      <c r="Q62" s="2"/>
      <c r="R62" s="2"/>
      <c r="S62" s="12"/>
      <c r="T62" s="24">
        <f t="shared" si="3"/>
        <v>14</v>
      </c>
    </row>
    <row r="63" spans="1:20" ht="15.75" thickBot="1">
      <c r="A63" s="1"/>
      <c r="B63" s="12" t="s">
        <v>23</v>
      </c>
      <c r="C63" s="12">
        <v>11</v>
      </c>
      <c r="D63" s="12">
        <v>0</v>
      </c>
      <c r="E63" s="12">
        <v>10</v>
      </c>
      <c r="F63" s="9"/>
      <c r="G63" s="9"/>
      <c r="H63" s="12"/>
      <c r="I63" s="12"/>
      <c r="J63" s="12"/>
      <c r="K63" s="2"/>
      <c r="L63" s="2"/>
      <c r="M63" s="2"/>
      <c r="N63" s="2"/>
      <c r="O63" s="2"/>
      <c r="P63" s="2"/>
      <c r="Q63" s="2"/>
      <c r="R63" s="2"/>
      <c r="S63" s="12"/>
      <c r="T63" s="24">
        <f t="shared" si="3"/>
        <v>10</v>
      </c>
    </row>
    <row r="64" spans="1:20" ht="15.75" thickBot="1">
      <c r="A64" s="1"/>
      <c r="B64" s="12" t="s">
        <v>24</v>
      </c>
      <c r="C64" s="12">
        <v>52</v>
      </c>
      <c r="D64" s="12">
        <v>15</v>
      </c>
      <c r="E64" s="12">
        <v>0</v>
      </c>
      <c r="F64" s="9">
        <v>12</v>
      </c>
      <c r="G64" s="9">
        <v>8</v>
      </c>
      <c r="H64" s="12"/>
      <c r="I64" s="12"/>
      <c r="J64" s="12"/>
      <c r="K64" s="2"/>
      <c r="L64" s="2"/>
      <c r="M64" s="2"/>
      <c r="N64" s="2"/>
      <c r="O64" s="2"/>
      <c r="P64" s="2"/>
      <c r="Q64" s="2"/>
      <c r="R64" s="2"/>
      <c r="S64" s="12"/>
      <c r="T64" s="24">
        <f t="shared" si="3"/>
        <v>35</v>
      </c>
    </row>
    <row r="65" spans="1:20" ht="15.75" thickBot="1">
      <c r="A65" s="1"/>
      <c r="B65" s="12" t="s">
        <v>25</v>
      </c>
      <c r="C65" s="12">
        <v>31</v>
      </c>
      <c r="D65" s="12">
        <v>15</v>
      </c>
      <c r="E65" s="12">
        <v>0</v>
      </c>
      <c r="F65" s="9">
        <v>6</v>
      </c>
      <c r="G65" s="9">
        <v>10</v>
      </c>
      <c r="H65" s="12"/>
      <c r="I65" s="12"/>
      <c r="J65" s="12"/>
      <c r="K65" s="2"/>
      <c r="L65" s="2"/>
      <c r="M65" s="2"/>
      <c r="N65" s="2"/>
      <c r="O65" s="2"/>
      <c r="P65" s="2"/>
      <c r="Q65" s="2"/>
      <c r="R65" s="2"/>
      <c r="S65" s="12"/>
      <c r="T65" s="24">
        <f t="shared" si="3"/>
        <v>31</v>
      </c>
    </row>
    <row r="66" spans="1:20" ht="15.75" thickBot="1">
      <c r="A66" s="1">
        <v>18</v>
      </c>
      <c r="B66" s="12" t="s">
        <v>21</v>
      </c>
      <c r="C66" s="12"/>
      <c r="D66" s="12">
        <v>0</v>
      </c>
      <c r="E66" s="12">
        <f>SUM(C66:D66)</f>
        <v>0</v>
      </c>
      <c r="F66" s="9"/>
      <c r="G66" s="9"/>
      <c r="H66" s="12"/>
      <c r="I66" s="12"/>
      <c r="J66" s="12"/>
      <c r="K66" s="2"/>
      <c r="L66" s="2"/>
      <c r="M66" s="2"/>
      <c r="N66" s="2"/>
      <c r="O66" s="2"/>
      <c r="P66" s="2"/>
      <c r="Q66" s="2"/>
      <c r="R66" s="2"/>
      <c r="S66" s="12"/>
      <c r="T66" s="24">
        <f t="shared" si="3"/>
        <v>0</v>
      </c>
    </row>
    <row r="67" spans="1:20" ht="15.75" thickBot="1">
      <c r="A67" s="1"/>
      <c r="B67" s="12" t="s">
        <v>22</v>
      </c>
      <c r="C67" s="12">
        <v>16</v>
      </c>
      <c r="D67" s="12">
        <v>9</v>
      </c>
      <c r="E67" s="12">
        <v>0</v>
      </c>
      <c r="F67" s="9">
        <v>5</v>
      </c>
      <c r="G67" s="9">
        <v>2</v>
      </c>
      <c r="H67" s="12"/>
      <c r="I67" s="12"/>
      <c r="J67" s="12"/>
      <c r="K67" s="2"/>
      <c r="L67" s="2"/>
      <c r="M67" s="2"/>
      <c r="N67" s="2"/>
      <c r="O67" s="2"/>
      <c r="P67" s="2"/>
      <c r="Q67" s="2"/>
      <c r="R67" s="2"/>
      <c r="S67" s="12"/>
      <c r="T67" s="24">
        <f t="shared" si="3"/>
        <v>16</v>
      </c>
    </row>
    <row r="68" spans="1:20" ht="15.75" thickBot="1">
      <c r="A68" s="1"/>
      <c r="B68" s="12" t="s">
        <v>23</v>
      </c>
      <c r="C68" s="12">
        <v>50</v>
      </c>
      <c r="D68" s="12">
        <v>0</v>
      </c>
      <c r="E68" s="12">
        <v>20</v>
      </c>
      <c r="F68" s="9"/>
      <c r="G68" s="9"/>
      <c r="H68" s="12"/>
      <c r="I68" s="12"/>
      <c r="J68" s="12"/>
      <c r="K68" s="2"/>
      <c r="L68" s="2"/>
      <c r="M68" s="2"/>
      <c r="N68" s="2"/>
      <c r="O68" s="2"/>
      <c r="P68" s="2"/>
      <c r="Q68" s="2"/>
      <c r="R68" s="2"/>
      <c r="S68" s="12"/>
      <c r="T68" s="24">
        <f t="shared" si="3"/>
        <v>20</v>
      </c>
    </row>
    <row r="69" spans="1:20" ht="15.75" thickBot="1">
      <c r="A69" s="1"/>
      <c r="B69" s="12" t="s">
        <v>24</v>
      </c>
      <c r="C69" s="12">
        <v>30</v>
      </c>
      <c r="D69" s="12">
        <v>9</v>
      </c>
      <c r="E69" s="12">
        <v>0</v>
      </c>
      <c r="F69" s="9">
        <v>6</v>
      </c>
      <c r="G69" s="9">
        <v>6</v>
      </c>
      <c r="H69" s="12"/>
      <c r="I69" s="12"/>
      <c r="J69" s="12"/>
      <c r="K69" s="2"/>
      <c r="L69" s="2"/>
      <c r="M69" s="2"/>
      <c r="N69" s="2"/>
      <c r="O69" s="2"/>
      <c r="P69" s="2"/>
      <c r="Q69" s="2"/>
      <c r="R69" s="2"/>
      <c r="S69" s="12"/>
      <c r="T69" s="24">
        <f t="shared" si="3"/>
        <v>21</v>
      </c>
    </row>
    <row r="70" spans="1:20" ht="15.75" thickBot="1">
      <c r="A70" s="1"/>
      <c r="B70" s="12" t="s">
        <v>25</v>
      </c>
      <c r="C70" s="12">
        <v>42</v>
      </c>
      <c r="D70" s="12">
        <v>11</v>
      </c>
      <c r="E70" s="12">
        <v>0</v>
      </c>
      <c r="F70" s="9">
        <v>3</v>
      </c>
      <c r="G70" s="9">
        <v>15</v>
      </c>
      <c r="H70" s="12"/>
      <c r="I70" s="12"/>
      <c r="J70" s="12"/>
      <c r="K70" s="2"/>
      <c r="L70" s="2"/>
      <c r="M70" s="2"/>
      <c r="N70" s="2"/>
      <c r="O70" s="2"/>
      <c r="P70" s="2"/>
      <c r="Q70" s="2"/>
      <c r="R70" s="2"/>
      <c r="S70" s="12"/>
      <c r="T70" s="24">
        <f t="shared" si="3"/>
        <v>29</v>
      </c>
    </row>
    <row r="71" spans="1:20" ht="15.75" thickBot="1">
      <c r="A71" s="1">
        <v>19</v>
      </c>
      <c r="B71" s="12" t="s">
        <v>21</v>
      </c>
      <c r="C71" s="12"/>
      <c r="D71" s="12">
        <v>0</v>
      </c>
      <c r="E71" s="12">
        <f>SUM(C71:D71)</f>
        <v>0</v>
      </c>
      <c r="F71" s="9"/>
      <c r="G71" s="9"/>
      <c r="H71" s="12"/>
      <c r="I71" s="12"/>
      <c r="J71" s="12"/>
      <c r="K71" s="2"/>
      <c r="L71" s="2"/>
      <c r="M71" s="2"/>
      <c r="N71" s="2"/>
      <c r="O71" s="2"/>
      <c r="P71" s="2"/>
      <c r="Q71" s="2"/>
      <c r="R71" s="2"/>
      <c r="S71" s="12"/>
      <c r="T71" s="24">
        <f t="shared" si="3"/>
        <v>0</v>
      </c>
    </row>
    <row r="72" spans="1:20" ht="15.75" thickBot="1">
      <c r="A72" s="1"/>
      <c r="B72" s="12" t="s">
        <v>22</v>
      </c>
      <c r="C72" s="12">
        <v>32</v>
      </c>
      <c r="D72" s="12">
        <v>14</v>
      </c>
      <c r="E72" s="12">
        <v>0</v>
      </c>
      <c r="F72" s="9">
        <v>13</v>
      </c>
      <c r="G72" s="9">
        <v>3</v>
      </c>
      <c r="H72" s="12"/>
      <c r="I72" s="12"/>
      <c r="J72" s="12"/>
      <c r="K72" s="2"/>
      <c r="L72" s="2"/>
      <c r="M72" s="2"/>
      <c r="N72" s="2"/>
      <c r="O72" s="2"/>
      <c r="P72" s="2"/>
      <c r="Q72" s="2"/>
      <c r="R72" s="2"/>
      <c r="S72" s="12"/>
      <c r="T72" s="24">
        <f t="shared" si="3"/>
        <v>30</v>
      </c>
    </row>
    <row r="73" spans="1:20" ht="15.75" thickBot="1">
      <c r="A73" s="1"/>
      <c r="B73" s="12" t="s">
        <v>23</v>
      </c>
      <c r="C73" s="12"/>
      <c r="D73" s="12">
        <v>0</v>
      </c>
      <c r="E73" s="12">
        <f>SUM(C73:D73)</f>
        <v>0</v>
      </c>
      <c r="F73" s="9"/>
      <c r="G73" s="9"/>
      <c r="H73" s="12"/>
      <c r="I73" s="12"/>
      <c r="J73" s="12"/>
      <c r="K73" s="2"/>
      <c r="L73" s="2"/>
      <c r="M73" s="2"/>
      <c r="N73" s="2"/>
      <c r="O73" s="2"/>
      <c r="P73" s="2"/>
      <c r="Q73" s="2"/>
      <c r="R73" s="2"/>
      <c r="S73" s="12"/>
      <c r="T73" s="24">
        <f t="shared" si="3"/>
        <v>0</v>
      </c>
    </row>
    <row r="74" spans="1:20" ht="15.75" thickBot="1">
      <c r="A74" s="1"/>
      <c r="B74" s="12" t="s">
        <v>24</v>
      </c>
      <c r="C74" s="12">
        <v>31</v>
      </c>
      <c r="D74" s="12">
        <v>15</v>
      </c>
      <c r="E74" s="12">
        <v>0</v>
      </c>
      <c r="F74" s="9">
        <v>14</v>
      </c>
      <c r="G74" s="9">
        <v>2</v>
      </c>
      <c r="H74" s="12"/>
      <c r="I74" s="12"/>
      <c r="J74" s="12"/>
      <c r="K74" s="2"/>
      <c r="L74" s="2"/>
      <c r="M74" s="2"/>
      <c r="N74" s="2"/>
      <c r="O74" s="2"/>
      <c r="P74" s="2"/>
      <c r="Q74" s="2"/>
      <c r="R74" s="2"/>
      <c r="S74" s="12"/>
      <c r="T74" s="24">
        <f t="shared" si="3"/>
        <v>31</v>
      </c>
    </row>
    <row r="75" spans="1:20" ht="15.75" thickBot="1">
      <c r="A75" s="1"/>
      <c r="B75" s="12" t="s">
        <v>25</v>
      </c>
      <c r="C75" s="12">
        <v>36</v>
      </c>
      <c r="D75" s="12">
        <v>10</v>
      </c>
      <c r="E75" s="12">
        <v>0</v>
      </c>
      <c r="F75" s="9">
        <v>8</v>
      </c>
      <c r="G75" s="9">
        <v>18</v>
      </c>
      <c r="H75" s="12"/>
      <c r="I75" s="12"/>
      <c r="J75" s="12"/>
      <c r="K75" s="2"/>
      <c r="L75" s="2"/>
      <c r="M75" s="2"/>
      <c r="N75" s="2"/>
      <c r="O75" s="2"/>
      <c r="P75" s="2"/>
      <c r="Q75" s="2"/>
      <c r="R75" s="2"/>
      <c r="S75" s="12"/>
      <c r="T75" s="24">
        <f t="shared" si="3"/>
        <v>36</v>
      </c>
    </row>
    <row r="76" spans="1:20" ht="15.75" thickBot="1">
      <c r="A76" s="1">
        <v>20</v>
      </c>
      <c r="B76" s="12" t="s">
        <v>21</v>
      </c>
      <c r="C76" s="12"/>
      <c r="D76" s="12">
        <v>0</v>
      </c>
      <c r="E76" s="12">
        <f>SUM(C76:D76)</f>
        <v>0</v>
      </c>
      <c r="F76" s="9"/>
      <c r="G76" s="9"/>
      <c r="H76" s="12"/>
      <c r="I76" s="12"/>
      <c r="J76" s="12"/>
      <c r="K76" s="2"/>
      <c r="L76" s="2"/>
      <c r="M76" s="2"/>
      <c r="N76" s="2"/>
      <c r="O76" s="2"/>
      <c r="P76" s="2"/>
      <c r="Q76" s="2"/>
      <c r="R76" s="2"/>
      <c r="S76" s="12"/>
      <c r="T76" s="24">
        <f t="shared" ref="T76:T107" si="4">SUM(D76:S76)</f>
        <v>0</v>
      </c>
    </row>
    <row r="77" spans="1:20" ht="15.75" thickBot="1">
      <c r="A77" s="1"/>
      <c r="B77" s="12" t="s">
        <v>22</v>
      </c>
      <c r="C77" s="12">
        <v>39</v>
      </c>
      <c r="D77" s="12">
        <v>18</v>
      </c>
      <c r="E77" s="12">
        <v>0</v>
      </c>
      <c r="F77" s="9">
        <v>9</v>
      </c>
      <c r="G77" s="9">
        <v>8</v>
      </c>
      <c r="H77" s="12"/>
      <c r="I77" s="12"/>
      <c r="J77" s="12"/>
      <c r="K77" s="2"/>
      <c r="L77" s="2"/>
      <c r="M77" s="2"/>
      <c r="N77" s="2"/>
      <c r="O77" s="2"/>
      <c r="P77" s="2"/>
      <c r="Q77" s="2"/>
      <c r="R77" s="2"/>
      <c r="S77" s="12"/>
      <c r="T77" s="24">
        <f t="shared" si="4"/>
        <v>35</v>
      </c>
    </row>
    <row r="78" spans="1:20" ht="15.75" thickBot="1">
      <c r="A78" s="1"/>
      <c r="B78" s="12" t="s">
        <v>27</v>
      </c>
      <c r="C78" s="12">
        <v>38</v>
      </c>
      <c r="D78" s="12">
        <v>8</v>
      </c>
      <c r="E78" s="12">
        <v>7</v>
      </c>
      <c r="F78" s="9">
        <v>6</v>
      </c>
      <c r="G78" s="9">
        <v>2</v>
      </c>
      <c r="H78" s="12"/>
      <c r="I78" s="12"/>
      <c r="J78" s="12"/>
      <c r="K78" s="2"/>
      <c r="L78" s="2"/>
      <c r="M78" s="2"/>
      <c r="N78" s="2"/>
      <c r="O78" s="2"/>
      <c r="P78" s="2"/>
      <c r="Q78" s="2"/>
      <c r="R78" s="2"/>
      <c r="S78" s="12">
        <v>3</v>
      </c>
      <c r="T78" s="24">
        <f t="shared" si="4"/>
        <v>26</v>
      </c>
    </row>
    <row r="79" spans="1:20" ht="15.75" thickBot="1">
      <c r="A79" s="1"/>
      <c r="B79" s="12" t="s">
        <v>23</v>
      </c>
      <c r="C79" s="12"/>
      <c r="D79" s="12">
        <v>0</v>
      </c>
      <c r="E79" s="12">
        <f>SUM(C79:D79)</f>
        <v>0</v>
      </c>
      <c r="F79" s="9"/>
      <c r="G79" s="9"/>
      <c r="H79" s="12"/>
      <c r="I79" s="12"/>
      <c r="J79" s="12"/>
      <c r="K79" s="2"/>
      <c r="L79" s="2"/>
      <c r="M79" s="2"/>
      <c r="N79" s="2"/>
      <c r="O79" s="2"/>
      <c r="P79" s="2"/>
      <c r="Q79" s="2"/>
      <c r="R79" s="2"/>
      <c r="S79" s="12"/>
      <c r="T79" s="24">
        <f t="shared" si="4"/>
        <v>0</v>
      </c>
    </row>
    <row r="80" spans="1:20" s="30" customFormat="1" ht="15.75" thickBot="1">
      <c r="A80" s="28"/>
      <c r="B80" s="29" t="s">
        <v>28</v>
      </c>
      <c r="C80" s="29">
        <v>51</v>
      </c>
      <c r="D80" s="29">
        <v>16</v>
      </c>
      <c r="E80" s="29">
        <v>0</v>
      </c>
      <c r="F80" s="33">
        <v>14</v>
      </c>
      <c r="G80" s="33">
        <v>5</v>
      </c>
      <c r="H80" s="29"/>
      <c r="I80" s="29"/>
      <c r="J80" s="29"/>
      <c r="K80" s="34"/>
      <c r="L80" s="34"/>
      <c r="M80" s="34"/>
      <c r="N80" s="34"/>
      <c r="O80" s="34"/>
      <c r="P80" s="34"/>
      <c r="Q80" s="34"/>
      <c r="R80" s="34"/>
      <c r="S80" s="29"/>
      <c r="T80" s="26">
        <f t="shared" si="4"/>
        <v>35</v>
      </c>
    </row>
    <row r="81" spans="1:20" s="30" customFormat="1" ht="15.75" thickBot="1">
      <c r="A81" s="31"/>
      <c r="B81" s="32" t="s">
        <v>24</v>
      </c>
      <c r="C81" s="32">
        <v>50</v>
      </c>
      <c r="D81" s="32">
        <v>23</v>
      </c>
      <c r="E81" s="32">
        <v>0</v>
      </c>
      <c r="F81" s="35">
        <v>13</v>
      </c>
      <c r="G81" s="35">
        <v>0</v>
      </c>
      <c r="H81" s="32"/>
      <c r="I81" s="32"/>
      <c r="J81" s="32"/>
      <c r="K81" s="36"/>
      <c r="L81" s="36"/>
      <c r="M81" s="36"/>
      <c r="N81" s="36"/>
      <c r="O81" s="36"/>
      <c r="P81" s="36"/>
      <c r="Q81" s="36"/>
      <c r="R81" s="36"/>
      <c r="S81" s="32"/>
      <c r="T81" s="27">
        <f t="shared" si="4"/>
        <v>36</v>
      </c>
    </row>
    <row r="82" spans="1:20" s="30" customFormat="1" ht="15.75" thickBot="1">
      <c r="A82" s="31">
        <v>23</v>
      </c>
      <c r="B82" s="32" t="s">
        <v>21</v>
      </c>
      <c r="C82" s="32"/>
      <c r="D82" s="32">
        <v>0</v>
      </c>
      <c r="E82" s="32">
        <f>SUM(C82:D82)</f>
        <v>0</v>
      </c>
      <c r="F82" s="35"/>
      <c r="G82" s="35"/>
      <c r="H82" s="32"/>
      <c r="I82" s="32"/>
      <c r="J82" s="32"/>
      <c r="K82" s="36"/>
      <c r="L82" s="36"/>
      <c r="M82" s="36"/>
      <c r="N82" s="36"/>
      <c r="O82" s="36"/>
      <c r="P82" s="36"/>
      <c r="Q82" s="36"/>
      <c r="R82" s="36"/>
      <c r="S82" s="32"/>
      <c r="T82" s="27">
        <f t="shared" si="4"/>
        <v>0</v>
      </c>
    </row>
    <row r="83" spans="1:20" ht="15.75" thickBot="1">
      <c r="A83" s="1"/>
      <c r="B83" s="12" t="s">
        <v>22</v>
      </c>
      <c r="C83" s="12">
        <v>27</v>
      </c>
      <c r="D83" s="12">
        <v>15</v>
      </c>
      <c r="E83" s="12">
        <v>0</v>
      </c>
      <c r="F83" s="9">
        <v>6</v>
      </c>
      <c r="G83" s="9">
        <v>1</v>
      </c>
      <c r="H83" s="12"/>
      <c r="I83" s="12"/>
      <c r="J83" s="12"/>
      <c r="K83" s="2"/>
      <c r="L83" s="2"/>
      <c r="M83" s="2"/>
      <c r="N83" s="2"/>
      <c r="O83" s="2"/>
      <c r="P83" s="2"/>
      <c r="Q83" s="2"/>
      <c r="R83" s="2"/>
      <c r="S83" s="12"/>
      <c r="T83" s="24">
        <f t="shared" si="4"/>
        <v>22</v>
      </c>
    </row>
    <row r="84" spans="1:20" ht="15.75" thickBot="1">
      <c r="A84" s="1"/>
      <c r="B84" s="12" t="s">
        <v>23</v>
      </c>
      <c r="C84" s="12"/>
      <c r="D84" s="12">
        <v>0</v>
      </c>
      <c r="E84" s="12">
        <f>SUM(C84:D84)</f>
        <v>0</v>
      </c>
      <c r="F84" s="9"/>
      <c r="G84" s="9"/>
      <c r="H84" s="12"/>
      <c r="I84" s="12"/>
      <c r="J84" s="12"/>
      <c r="K84" s="2"/>
      <c r="L84" s="2"/>
      <c r="M84" s="2"/>
      <c r="N84" s="2"/>
      <c r="O84" s="2"/>
      <c r="P84" s="2"/>
      <c r="Q84" s="2"/>
      <c r="R84" s="2"/>
      <c r="S84" s="12"/>
      <c r="T84" s="24">
        <f t="shared" si="4"/>
        <v>0</v>
      </c>
    </row>
    <row r="85" spans="1:20" ht="15.75" thickBot="1">
      <c r="A85" s="1"/>
      <c r="B85" s="12" t="s">
        <v>24</v>
      </c>
      <c r="C85" s="12">
        <v>51</v>
      </c>
      <c r="D85" s="12">
        <v>25</v>
      </c>
      <c r="E85" s="12">
        <v>0</v>
      </c>
      <c r="F85" s="9">
        <v>6</v>
      </c>
      <c r="G85" s="9">
        <v>9</v>
      </c>
      <c r="H85" s="12"/>
      <c r="I85" s="12"/>
      <c r="J85" s="12"/>
      <c r="K85" s="2"/>
      <c r="L85" s="2"/>
      <c r="M85" s="2"/>
      <c r="N85" s="2"/>
      <c r="O85" s="2"/>
      <c r="P85" s="2"/>
      <c r="Q85" s="2"/>
      <c r="R85" s="2"/>
      <c r="S85" s="12"/>
      <c r="T85" s="24">
        <f t="shared" si="4"/>
        <v>40</v>
      </c>
    </row>
    <row r="86" spans="1:20" ht="15.75" thickBot="1">
      <c r="A86" s="1"/>
      <c r="B86" s="12" t="s">
        <v>25</v>
      </c>
      <c r="C86" s="12">
        <v>31</v>
      </c>
      <c r="D86" s="12">
        <v>13</v>
      </c>
      <c r="E86" s="12">
        <v>0</v>
      </c>
      <c r="F86" s="9">
        <v>5</v>
      </c>
      <c r="G86" s="9">
        <v>6</v>
      </c>
      <c r="H86" s="12"/>
      <c r="I86" s="12"/>
      <c r="J86" s="12"/>
      <c r="K86" s="2"/>
      <c r="L86" s="2"/>
      <c r="M86" s="2"/>
      <c r="N86" s="2"/>
      <c r="O86" s="2"/>
      <c r="P86" s="2"/>
      <c r="Q86" s="2"/>
      <c r="R86" s="2"/>
      <c r="S86" s="12"/>
      <c r="T86" s="24">
        <f t="shared" si="4"/>
        <v>24</v>
      </c>
    </row>
    <row r="87" spans="1:20" ht="15.75" thickBot="1">
      <c r="A87" s="1">
        <v>24</v>
      </c>
      <c r="B87" s="12" t="s">
        <v>21</v>
      </c>
      <c r="C87" s="12"/>
      <c r="D87" s="12">
        <v>0</v>
      </c>
      <c r="E87" s="12">
        <f>SUM(C87:D87)</f>
        <v>0</v>
      </c>
      <c r="F87" s="9"/>
      <c r="G87" s="9"/>
      <c r="H87" s="12"/>
      <c r="I87" s="12"/>
      <c r="J87" s="12"/>
      <c r="K87" s="2"/>
      <c r="L87" s="2"/>
      <c r="M87" s="2"/>
      <c r="N87" s="2"/>
      <c r="O87" s="2"/>
      <c r="P87" s="2"/>
      <c r="Q87" s="2"/>
      <c r="R87" s="2"/>
      <c r="S87" s="12"/>
      <c r="T87" s="24">
        <f t="shared" si="4"/>
        <v>0</v>
      </c>
    </row>
    <row r="88" spans="1:20" ht="15.75" thickBot="1">
      <c r="A88" s="1"/>
      <c r="B88" s="12" t="s">
        <v>22</v>
      </c>
      <c r="C88" s="12">
        <v>27</v>
      </c>
      <c r="D88" s="12">
        <v>9</v>
      </c>
      <c r="E88" s="12">
        <v>0</v>
      </c>
      <c r="F88" s="9">
        <v>17</v>
      </c>
      <c r="G88" s="9">
        <v>1</v>
      </c>
      <c r="H88" s="12"/>
      <c r="I88" s="12"/>
      <c r="J88" s="12"/>
      <c r="K88" s="2"/>
      <c r="L88" s="2"/>
      <c r="M88" s="2"/>
      <c r="N88" s="2"/>
      <c r="O88" s="2"/>
      <c r="P88" s="2"/>
      <c r="Q88" s="2"/>
      <c r="R88" s="2"/>
      <c r="S88" s="12"/>
      <c r="T88" s="24">
        <f t="shared" si="4"/>
        <v>27</v>
      </c>
    </row>
    <row r="89" spans="1:20" ht="15.75" thickBot="1">
      <c r="A89" s="1"/>
      <c r="B89" s="12" t="s">
        <v>23</v>
      </c>
      <c r="C89" s="12"/>
      <c r="D89" s="12">
        <v>0</v>
      </c>
      <c r="E89" s="12">
        <f>SUM(C89:D89)</f>
        <v>0</v>
      </c>
      <c r="F89" s="9"/>
      <c r="G89" s="9"/>
      <c r="H89" s="12"/>
      <c r="I89" s="12"/>
      <c r="J89" s="12"/>
      <c r="K89" s="2"/>
      <c r="L89" s="2"/>
      <c r="M89" s="2"/>
      <c r="N89" s="2"/>
      <c r="O89" s="2"/>
      <c r="P89" s="2"/>
      <c r="Q89" s="2"/>
      <c r="R89" s="2"/>
      <c r="S89" s="12"/>
      <c r="T89" s="24">
        <f t="shared" si="4"/>
        <v>0</v>
      </c>
    </row>
    <row r="90" spans="1:20" ht="15.75" thickBot="1">
      <c r="A90" s="1"/>
      <c r="B90" s="12" t="s">
        <v>24</v>
      </c>
      <c r="C90" s="12">
        <v>33</v>
      </c>
      <c r="D90" s="12">
        <v>18</v>
      </c>
      <c r="E90" s="12">
        <v>0</v>
      </c>
      <c r="F90" s="9">
        <v>5</v>
      </c>
      <c r="G90" s="9">
        <v>6</v>
      </c>
      <c r="H90" s="12"/>
      <c r="I90" s="12"/>
      <c r="J90" s="12"/>
      <c r="K90" s="2"/>
      <c r="L90" s="2"/>
      <c r="M90" s="2"/>
      <c r="N90" s="2"/>
      <c r="O90" s="2"/>
      <c r="P90" s="2"/>
      <c r="Q90" s="2"/>
      <c r="R90" s="2"/>
      <c r="S90" s="12"/>
      <c r="T90" s="24">
        <f t="shared" si="4"/>
        <v>29</v>
      </c>
    </row>
    <row r="91" spans="1:20" ht="15.75" thickBot="1">
      <c r="A91" s="1"/>
      <c r="B91" s="12" t="s">
        <v>25</v>
      </c>
      <c r="C91" s="12">
        <v>25</v>
      </c>
      <c r="D91" s="12">
        <v>15</v>
      </c>
      <c r="E91" s="12">
        <v>0</v>
      </c>
      <c r="F91" s="9">
        <v>3</v>
      </c>
      <c r="G91" s="9">
        <v>5</v>
      </c>
      <c r="H91" s="12"/>
      <c r="I91" s="12"/>
      <c r="J91" s="12"/>
      <c r="K91" s="2"/>
      <c r="L91" s="2"/>
      <c r="M91" s="2"/>
      <c r="N91" s="2"/>
      <c r="O91" s="2"/>
      <c r="P91" s="2"/>
      <c r="Q91" s="2"/>
      <c r="R91" s="2"/>
      <c r="S91" s="12"/>
      <c r="T91" s="24">
        <f t="shared" si="4"/>
        <v>23</v>
      </c>
    </row>
    <row r="92" spans="1:20" ht="15.75" thickBot="1">
      <c r="A92" s="1">
        <v>25</v>
      </c>
      <c r="B92" s="12" t="s">
        <v>21</v>
      </c>
      <c r="C92" s="12"/>
      <c r="D92" s="12">
        <v>0</v>
      </c>
      <c r="E92" s="12">
        <f>SUM(C92:D92)</f>
        <v>0</v>
      </c>
      <c r="F92" s="9"/>
      <c r="G92" s="9"/>
      <c r="H92" s="12"/>
      <c r="I92" s="12"/>
      <c r="J92" s="12"/>
      <c r="K92" s="2"/>
      <c r="L92" s="2"/>
      <c r="M92" s="2"/>
      <c r="N92" s="2"/>
      <c r="O92" s="2"/>
      <c r="P92" s="2"/>
      <c r="Q92" s="2"/>
      <c r="R92" s="2"/>
      <c r="S92" s="12"/>
      <c r="T92" s="24">
        <f t="shared" si="4"/>
        <v>0</v>
      </c>
    </row>
    <row r="93" spans="1:20" ht="15.75" thickBot="1">
      <c r="A93" s="8"/>
      <c r="B93" s="12" t="s">
        <v>22</v>
      </c>
      <c r="C93" s="12">
        <v>30</v>
      </c>
      <c r="D93" s="12">
        <v>4</v>
      </c>
      <c r="E93" s="12">
        <v>0</v>
      </c>
      <c r="F93" s="9">
        <v>21</v>
      </c>
      <c r="G93" s="9">
        <v>5</v>
      </c>
      <c r="H93" s="12"/>
      <c r="I93" s="12"/>
      <c r="J93" s="12"/>
      <c r="K93" s="2"/>
      <c r="L93" s="2"/>
      <c r="M93" s="2"/>
      <c r="N93" s="2"/>
      <c r="O93" s="2"/>
      <c r="P93" s="2"/>
      <c r="Q93" s="2"/>
      <c r="R93" s="2"/>
      <c r="S93" s="12"/>
      <c r="T93" s="24">
        <f t="shared" si="4"/>
        <v>30</v>
      </c>
    </row>
    <row r="94" spans="1:20" ht="15.75" thickBot="1">
      <c r="A94" s="8"/>
      <c r="B94" s="12" t="s">
        <v>23</v>
      </c>
      <c r="C94" s="12"/>
      <c r="D94" s="12">
        <v>0</v>
      </c>
      <c r="E94" s="12">
        <f>SUM(C94:D94)</f>
        <v>0</v>
      </c>
      <c r="F94" s="9"/>
      <c r="G94" s="9"/>
      <c r="H94" s="12"/>
      <c r="I94" s="12"/>
      <c r="J94" s="12"/>
      <c r="K94" s="2"/>
      <c r="L94" s="2"/>
      <c r="M94" s="2"/>
      <c r="N94" s="2"/>
      <c r="O94" s="2"/>
      <c r="P94" s="2"/>
      <c r="Q94" s="2"/>
      <c r="R94" s="2"/>
      <c r="S94" s="12"/>
      <c r="T94" s="24">
        <f t="shared" si="4"/>
        <v>0</v>
      </c>
    </row>
    <row r="95" spans="1:20" ht="15.75" thickBot="1">
      <c r="A95" s="8"/>
      <c r="B95" s="12" t="s">
        <v>24</v>
      </c>
      <c r="C95" s="12">
        <v>39</v>
      </c>
      <c r="D95" s="12">
        <v>13</v>
      </c>
      <c r="E95" s="12">
        <v>0</v>
      </c>
      <c r="F95" s="9">
        <v>20</v>
      </c>
      <c r="G95" s="9"/>
      <c r="H95" s="12"/>
      <c r="I95" s="12"/>
      <c r="J95" s="12"/>
      <c r="K95" s="2"/>
      <c r="L95" s="2"/>
      <c r="M95" s="2"/>
      <c r="N95" s="2"/>
      <c r="O95" s="2"/>
      <c r="P95" s="2"/>
      <c r="Q95" s="2"/>
      <c r="R95" s="2"/>
      <c r="S95" s="12"/>
      <c r="T95" s="24">
        <f t="shared" si="4"/>
        <v>33</v>
      </c>
    </row>
    <row r="96" spans="1:20" ht="15.75" thickBot="1">
      <c r="A96" s="8"/>
      <c r="B96" s="12" t="s">
        <v>25</v>
      </c>
      <c r="C96" s="12">
        <v>28</v>
      </c>
      <c r="D96" s="12">
        <v>15</v>
      </c>
      <c r="E96" s="12">
        <v>0</v>
      </c>
      <c r="F96" s="9">
        <v>12</v>
      </c>
      <c r="G96" s="9">
        <v>1</v>
      </c>
      <c r="H96" s="12"/>
      <c r="I96" s="12"/>
      <c r="J96" s="12"/>
      <c r="K96" s="2"/>
      <c r="L96" s="2"/>
      <c r="M96" s="2"/>
      <c r="N96" s="2"/>
      <c r="O96" s="2"/>
      <c r="P96" s="2"/>
      <c r="Q96" s="2"/>
      <c r="R96" s="2"/>
      <c r="S96" s="12"/>
      <c r="T96" s="24">
        <f t="shared" si="4"/>
        <v>28</v>
      </c>
    </row>
    <row r="97" spans="1:20" ht="15.75" thickBot="1">
      <c r="A97" s="1">
        <v>26</v>
      </c>
      <c r="B97" s="12" t="s">
        <v>21</v>
      </c>
      <c r="C97" s="12"/>
      <c r="D97" s="12">
        <v>0</v>
      </c>
      <c r="E97" s="12">
        <f>SUM(C97:D97)</f>
        <v>0</v>
      </c>
      <c r="F97" s="9"/>
      <c r="G97" s="9"/>
      <c r="H97" s="12"/>
      <c r="I97" s="12"/>
      <c r="J97" s="12"/>
      <c r="K97" s="2"/>
      <c r="L97" s="2"/>
      <c r="M97" s="2"/>
      <c r="N97" s="2"/>
      <c r="O97" s="2"/>
      <c r="P97" s="2"/>
      <c r="Q97" s="2"/>
      <c r="R97" s="2"/>
      <c r="S97" s="12"/>
      <c r="T97" s="24">
        <f t="shared" si="4"/>
        <v>0</v>
      </c>
    </row>
    <row r="98" spans="1:20" ht="15.75" thickBot="1">
      <c r="A98" s="8"/>
      <c r="B98" s="12" t="s">
        <v>22</v>
      </c>
      <c r="C98" s="12">
        <v>26</v>
      </c>
      <c r="D98" s="12">
        <v>4</v>
      </c>
      <c r="E98" s="12">
        <v>0</v>
      </c>
      <c r="F98" s="9">
        <v>17</v>
      </c>
      <c r="G98" s="9">
        <v>2</v>
      </c>
      <c r="H98" s="12"/>
      <c r="I98" s="12"/>
      <c r="J98" s="12"/>
      <c r="K98" s="2"/>
      <c r="L98" s="2"/>
      <c r="M98" s="2"/>
      <c r="N98" s="2"/>
      <c r="O98" s="2"/>
      <c r="P98" s="2"/>
      <c r="Q98" s="2"/>
      <c r="R98" s="2"/>
      <c r="S98" s="12"/>
      <c r="T98" s="24">
        <f t="shared" si="4"/>
        <v>23</v>
      </c>
    </row>
    <row r="99" spans="1:20" ht="15.75" thickBot="1">
      <c r="A99" s="8"/>
      <c r="B99" s="12" t="s">
        <v>23</v>
      </c>
      <c r="C99" s="12"/>
      <c r="D99" s="12">
        <v>0</v>
      </c>
      <c r="E99" s="12">
        <f>SUM(C99:D99)</f>
        <v>0</v>
      </c>
      <c r="F99" s="9"/>
      <c r="G99" s="9"/>
      <c r="H99" s="12"/>
      <c r="I99" s="12"/>
      <c r="J99" s="12"/>
      <c r="K99" s="2"/>
      <c r="L99" s="2"/>
      <c r="M99" s="2"/>
      <c r="N99" s="2"/>
      <c r="O99" s="2"/>
      <c r="P99" s="2"/>
      <c r="Q99" s="2"/>
      <c r="R99" s="2"/>
      <c r="S99" s="12"/>
      <c r="T99" s="24">
        <f t="shared" si="4"/>
        <v>0</v>
      </c>
    </row>
    <row r="100" spans="1:20" ht="15.75" thickBot="1">
      <c r="A100" s="8"/>
      <c r="B100" s="12" t="s">
        <v>24</v>
      </c>
      <c r="C100" s="12">
        <v>51</v>
      </c>
      <c r="D100" s="12">
        <v>22</v>
      </c>
      <c r="E100" s="12">
        <v>0</v>
      </c>
      <c r="F100" s="9">
        <v>11</v>
      </c>
      <c r="G100" s="9">
        <v>10</v>
      </c>
      <c r="H100" s="12"/>
      <c r="I100" s="12"/>
      <c r="J100" s="12"/>
      <c r="K100" s="2"/>
      <c r="L100" s="2"/>
      <c r="M100" s="2"/>
      <c r="N100" s="2"/>
      <c r="O100" s="2"/>
      <c r="P100" s="2"/>
      <c r="Q100" s="2"/>
      <c r="R100" s="2"/>
      <c r="S100" s="12"/>
      <c r="T100" s="24">
        <f t="shared" si="4"/>
        <v>43</v>
      </c>
    </row>
    <row r="101" spans="1:20" ht="15.75" thickBot="1">
      <c r="A101" s="8"/>
      <c r="B101" s="12" t="s">
        <v>25</v>
      </c>
      <c r="C101" s="12">
        <v>32</v>
      </c>
      <c r="D101" s="12">
        <v>6</v>
      </c>
      <c r="E101" s="12">
        <v>0</v>
      </c>
      <c r="F101" s="9">
        <v>11</v>
      </c>
      <c r="G101" s="9">
        <v>6</v>
      </c>
      <c r="H101" s="12"/>
      <c r="I101" s="12"/>
      <c r="J101" s="12"/>
      <c r="K101" s="2"/>
      <c r="L101" s="2"/>
      <c r="M101" s="2"/>
      <c r="N101" s="2"/>
      <c r="O101" s="2"/>
      <c r="P101" s="2"/>
      <c r="Q101" s="2"/>
      <c r="R101" s="2"/>
      <c r="S101" s="12"/>
      <c r="T101" s="24">
        <f t="shared" si="4"/>
        <v>23</v>
      </c>
    </row>
    <row r="102" spans="1:20" ht="15.75" thickBot="1">
      <c r="A102" s="1">
        <v>27</v>
      </c>
      <c r="B102" s="12" t="s">
        <v>21</v>
      </c>
      <c r="C102" s="12"/>
      <c r="D102" s="12">
        <v>0</v>
      </c>
      <c r="E102" s="12">
        <f>SUM(C102:D102)</f>
        <v>0</v>
      </c>
      <c r="F102" s="9"/>
      <c r="G102" s="9"/>
      <c r="H102" s="12"/>
      <c r="I102" s="12"/>
      <c r="J102" s="12"/>
      <c r="K102" s="2"/>
      <c r="L102" s="2"/>
      <c r="M102" s="2"/>
      <c r="N102" s="2"/>
      <c r="O102" s="2"/>
      <c r="P102" s="2"/>
      <c r="Q102" s="2"/>
      <c r="R102" s="2"/>
      <c r="S102" s="12"/>
      <c r="T102" s="24">
        <f t="shared" si="4"/>
        <v>0</v>
      </c>
    </row>
    <row r="103" spans="1:20" ht="15.75" thickBot="1">
      <c r="A103" s="8"/>
      <c r="B103" s="12" t="s">
        <v>22</v>
      </c>
      <c r="C103" s="12">
        <v>42</v>
      </c>
      <c r="D103" s="12">
        <v>32</v>
      </c>
      <c r="E103" s="12">
        <v>0</v>
      </c>
      <c r="F103" s="9">
        <v>8</v>
      </c>
      <c r="G103" s="9">
        <v>1</v>
      </c>
      <c r="H103" s="12"/>
      <c r="I103" s="12"/>
      <c r="J103" s="12"/>
      <c r="K103" s="2"/>
      <c r="L103" s="2"/>
      <c r="M103" s="2"/>
      <c r="N103" s="2"/>
      <c r="O103" s="2"/>
      <c r="P103" s="2"/>
      <c r="Q103" s="2"/>
      <c r="R103" s="2"/>
      <c r="S103" s="12"/>
      <c r="T103" s="24">
        <f t="shared" si="4"/>
        <v>41</v>
      </c>
    </row>
    <row r="104" spans="1:20" ht="15.75" thickBot="1">
      <c r="A104" s="8"/>
      <c r="B104" s="12" t="s">
        <v>27</v>
      </c>
      <c r="C104" s="12">
        <v>60</v>
      </c>
      <c r="D104" s="12">
        <v>23</v>
      </c>
      <c r="E104" s="12">
        <v>22</v>
      </c>
      <c r="F104" s="9">
        <v>3</v>
      </c>
      <c r="G104" s="9">
        <v>5</v>
      </c>
      <c r="H104" s="12"/>
      <c r="I104" s="12"/>
      <c r="J104" s="12"/>
      <c r="K104" s="2"/>
      <c r="L104" s="2"/>
      <c r="M104" s="2"/>
      <c r="N104" s="2"/>
      <c r="O104" s="2"/>
      <c r="P104" s="2"/>
      <c r="Q104" s="2"/>
      <c r="R104" s="2"/>
      <c r="S104" s="12">
        <v>4</v>
      </c>
      <c r="T104" s="24">
        <f t="shared" si="4"/>
        <v>57</v>
      </c>
    </row>
    <row r="105" spans="1:20" ht="15.75" thickBot="1">
      <c r="A105" s="8"/>
      <c r="B105" s="12" t="s">
        <v>23</v>
      </c>
      <c r="C105" s="12">
        <v>15</v>
      </c>
      <c r="D105" s="12">
        <v>0</v>
      </c>
      <c r="E105" s="12">
        <v>0</v>
      </c>
      <c r="F105" s="9"/>
      <c r="G105" s="9"/>
      <c r="H105" s="12"/>
      <c r="I105" s="12"/>
      <c r="J105" s="12"/>
      <c r="K105" s="2"/>
      <c r="L105" s="2"/>
      <c r="M105" s="2"/>
      <c r="N105" s="2"/>
      <c r="O105" s="2"/>
      <c r="P105" s="2"/>
      <c r="Q105" s="2"/>
      <c r="R105" s="2"/>
      <c r="S105" s="12"/>
      <c r="T105" s="24">
        <f t="shared" si="4"/>
        <v>0</v>
      </c>
    </row>
    <row r="106" spans="1:20" ht="15.75" thickBot="1">
      <c r="A106" s="8"/>
      <c r="B106" s="12" t="s">
        <v>28</v>
      </c>
      <c r="C106" s="12">
        <v>57</v>
      </c>
      <c r="D106" s="12">
        <v>28</v>
      </c>
      <c r="E106" s="12">
        <v>0</v>
      </c>
      <c r="F106" s="9">
        <v>7</v>
      </c>
      <c r="G106" s="9">
        <v>1</v>
      </c>
      <c r="H106" s="12"/>
      <c r="I106" s="12"/>
      <c r="J106" s="12"/>
      <c r="K106" s="2"/>
      <c r="L106" s="2"/>
      <c r="M106" s="2"/>
      <c r="N106" s="2"/>
      <c r="O106" s="2"/>
      <c r="P106" s="2"/>
      <c r="Q106" s="2"/>
      <c r="R106" s="2"/>
      <c r="S106" s="12"/>
      <c r="T106" s="24">
        <f t="shared" si="4"/>
        <v>36</v>
      </c>
    </row>
    <row r="107" spans="1:20" ht="15.75" thickBot="1">
      <c r="A107" s="8"/>
      <c r="B107" s="12" t="s">
        <v>24</v>
      </c>
      <c r="C107" s="12">
        <v>51</v>
      </c>
      <c r="D107" s="12">
        <v>38</v>
      </c>
      <c r="E107" s="12">
        <v>0</v>
      </c>
      <c r="F107" s="9">
        <v>13</v>
      </c>
      <c r="G107" s="9">
        <v>0</v>
      </c>
      <c r="H107" s="12"/>
      <c r="I107" s="12"/>
      <c r="J107" s="12"/>
      <c r="K107" s="2"/>
      <c r="L107" s="2"/>
      <c r="M107" s="2"/>
      <c r="N107" s="2"/>
      <c r="O107" s="2"/>
      <c r="P107" s="2"/>
      <c r="Q107" s="2"/>
      <c r="R107" s="2"/>
      <c r="S107" s="12"/>
      <c r="T107" s="24">
        <f t="shared" si="4"/>
        <v>51</v>
      </c>
    </row>
    <row r="108" spans="1:20" s="38" customFormat="1" ht="16.5" thickBot="1">
      <c r="A108" s="39" t="s">
        <v>30</v>
      </c>
      <c r="B108" s="24"/>
      <c r="C108" s="24">
        <f>SUM(C5:C107)</f>
        <v>2157</v>
      </c>
      <c r="D108" s="24">
        <f>SUM(D4:D107)</f>
        <v>915</v>
      </c>
      <c r="E108" s="24">
        <f>SUM(E4:E107)</f>
        <v>93</v>
      </c>
      <c r="F108" s="24">
        <f>SUM(F4:F107)</f>
        <v>480</v>
      </c>
      <c r="G108" s="24">
        <f>SUM(G4:G107)</f>
        <v>275</v>
      </c>
      <c r="H108" s="24"/>
      <c r="I108" s="24"/>
      <c r="J108" s="24"/>
      <c r="K108" s="37"/>
      <c r="L108" s="37"/>
      <c r="M108" s="37"/>
      <c r="N108" s="37"/>
      <c r="O108" s="37"/>
      <c r="P108" s="37"/>
      <c r="Q108" s="37"/>
      <c r="R108" s="37"/>
      <c r="S108" s="24">
        <f>SUM(S4:S106)</f>
        <v>10</v>
      </c>
      <c r="T108" s="24">
        <f>SUM(T4:T107)</f>
        <v>1773</v>
      </c>
    </row>
    <row r="109" spans="1:20">
      <c r="A109" s="7"/>
    </row>
  </sheetData>
  <mergeCells count="19">
    <mergeCell ref="I2:I3"/>
    <mergeCell ref="J2:J3"/>
    <mergeCell ref="E2:E3"/>
    <mergeCell ref="A2:A3"/>
    <mergeCell ref="B2:B3"/>
    <mergeCell ref="C2:C3"/>
    <mergeCell ref="D2:D3"/>
    <mergeCell ref="F2:G2"/>
    <mergeCell ref="H2:H3"/>
    <mergeCell ref="T2:T3"/>
    <mergeCell ref="K2:K3"/>
    <mergeCell ref="L2:L3"/>
    <mergeCell ref="M2:M3"/>
    <mergeCell ref="N2:N3"/>
    <mergeCell ref="O2:O3"/>
    <mergeCell ref="P2:P3"/>
    <mergeCell ref="S2:S3"/>
    <mergeCell ref="R2:R3"/>
    <mergeCell ref="Q2:Q3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4"/>
  <sheetViews>
    <sheetView topLeftCell="A82" zoomScale="80" zoomScaleNormal="80" workbookViewId="0">
      <selection activeCell="S4" sqref="A4:S123"/>
    </sheetView>
  </sheetViews>
  <sheetFormatPr defaultRowHeight="15"/>
  <cols>
    <col min="1" max="1" width="11.140625" bestFit="1" customWidth="1"/>
    <col min="2" max="4" width="9.140625" style="3"/>
    <col min="5" max="5" width="12.7109375" style="3" customWidth="1"/>
    <col min="6" max="7" width="9.140625" style="20"/>
    <col min="8" max="8" width="14.7109375" style="3" customWidth="1"/>
    <col min="9" max="9" width="12.7109375" style="3" customWidth="1"/>
    <col min="10" max="19" width="9.140625" style="3"/>
    <col min="20" max="20" width="9.140625" style="23"/>
  </cols>
  <sheetData>
    <row r="1" spans="1:20" s="41" customFormat="1" ht="21" thickBot="1">
      <c r="A1" s="40">
        <v>42430</v>
      </c>
      <c r="B1" s="42"/>
      <c r="C1" s="42"/>
      <c r="D1" s="42"/>
      <c r="E1" s="42"/>
      <c r="F1" s="44"/>
      <c r="G1" s="44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s="10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10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5.75" thickBot="1">
      <c r="A4" s="1">
        <v>1</v>
      </c>
      <c r="B4" s="12" t="s">
        <v>21</v>
      </c>
      <c r="C4" s="12">
        <v>0</v>
      </c>
      <c r="D4" s="12">
        <v>0</v>
      </c>
      <c r="E4" s="12">
        <v>0</v>
      </c>
      <c r="F4" s="9">
        <v>0</v>
      </c>
      <c r="G4" s="9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24">
        <f t="shared" ref="T4:T35" si="0">SUM(D4:S4)</f>
        <v>0</v>
      </c>
    </row>
    <row r="5" spans="1:20" ht="15.75" thickBot="1">
      <c r="A5" s="1"/>
      <c r="B5" s="12" t="s">
        <v>22</v>
      </c>
      <c r="C5" s="12">
        <v>8</v>
      </c>
      <c r="D5" s="12">
        <v>2</v>
      </c>
      <c r="E5" s="12"/>
      <c r="F5" s="9">
        <v>1</v>
      </c>
      <c r="G5" s="9">
        <v>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">
        <f t="shared" si="0"/>
        <v>6</v>
      </c>
    </row>
    <row r="6" spans="1:20" ht="15.75" thickBot="1">
      <c r="A6" s="1"/>
      <c r="B6" s="12" t="s">
        <v>23</v>
      </c>
      <c r="C6" s="12"/>
      <c r="D6" s="12">
        <v>0</v>
      </c>
      <c r="E6" s="12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4">
        <f t="shared" si="0"/>
        <v>0</v>
      </c>
    </row>
    <row r="7" spans="1:20" ht="15.75" thickBot="1">
      <c r="A7" s="1"/>
      <c r="B7" s="12" t="s">
        <v>24</v>
      </c>
      <c r="C7" s="12">
        <v>29</v>
      </c>
      <c r="D7" s="12">
        <v>16</v>
      </c>
      <c r="E7" s="12"/>
      <c r="F7" s="9">
        <v>3</v>
      </c>
      <c r="G7" s="9">
        <v>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4">
        <f t="shared" si="0"/>
        <v>22</v>
      </c>
    </row>
    <row r="8" spans="1:20" ht="15.75" thickBot="1">
      <c r="A8" s="1"/>
      <c r="B8" s="12" t="s">
        <v>25</v>
      </c>
      <c r="C8" s="12">
        <v>21</v>
      </c>
      <c r="D8" s="12">
        <v>6</v>
      </c>
      <c r="E8" s="12"/>
      <c r="F8" s="9">
        <v>9</v>
      </c>
      <c r="G8" s="9">
        <v>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>
        <f t="shared" si="0"/>
        <v>21</v>
      </c>
    </row>
    <row r="9" spans="1:20" ht="15.75" thickBot="1">
      <c r="A9" s="1">
        <v>2</v>
      </c>
      <c r="B9" s="12" t="s">
        <v>21</v>
      </c>
      <c r="C9" s="12"/>
      <c r="D9" s="12">
        <v>0</v>
      </c>
      <c r="E9" s="12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4">
        <f t="shared" si="0"/>
        <v>0</v>
      </c>
    </row>
    <row r="10" spans="1:20" ht="15.75" thickBot="1">
      <c r="A10" s="1"/>
      <c r="B10" s="12" t="s">
        <v>22</v>
      </c>
      <c r="C10" s="12">
        <v>17</v>
      </c>
      <c r="D10" s="12">
        <v>3</v>
      </c>
      <c r="E10" s="12"/>
      <c r="F10" s="9">
        <v>4</v>
      </c>
      <c r="G10" s="9">
        <v>10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>
        <f t="shared" si="0"/>
        <v>17</v>
      </c>
    </row>
    <row r="11" spans="1:20" ht="15.75" thickBot="1">
      <c r="A11" s="1"/>
      <c r="B11" s="12" t="s">
        <v>23</v>
      </c>
      <c r="C11" s="12"/>
      <c r="D11" s="12">
        <v>0</v>
      </c>
      <c r="E11" s="12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>
        <f t="shared" si="0"/>
        <v>0</v>
      </c>
    </row>
    <row r="12" spans="1:20" ht="15.75" thickBot="1">
      <c r="A12" s="1"/>
      <c r="B12" s="12" t="s">
        <v>24</v>
      </c>
      <c r="C12" s="12">
        <v>15</v>
      </c>
      <c r="D12" s="12">
        <v>7</v>
      </c>
      <c r="E12" s="12"/>
      <c r="F12" s="9">
        <v>5</v>
      </c>
      <c r="G12" s="9">
        <v>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>
        <f t="shared" si="0"/>
        <v>15</v>
      </c>
    </row>
    <row r="13" spans="1:20" ht="15.75" thickBot="1">
      <c r="A13" s="1"/>
      <c r="B13" s="12" t="s">
        <v>25</v>
      </c>
      <c r="C13" s="12">
        <v>22</v>
      </c>
      <c r="D13" s="12">
        <v>8</v>
      </c>
      <c r="E13" s="12"/>
      <c r="F13" s="9">
        <v>8</v>
      </c>
      <c r="G13" s="9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4">
        <f t="shared" si="0"/>
        <v>17</v>
      </c>
    </row>
    <row r="14" spans="1:20" ht="15.75" thickBot="1">
      <c r="A14" s="1">
        <v>3</v>
      </c>
      <c r="B14" s="12" t="s">
        <v>21</v>
      </c>
      <c r="C14" s="12"/>
      <c r="D14" s="12">
        <v>0</v>
      </c>
      <c r="E14" s="12"/>
      <c r="F14" s="9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4">
        <f t="shared" si="0"/>
        <v>0</v>
      </c>
    </row>
    <row r="15" spans="1:20" ht="15.75" thickBot="1">
      <c r="A15" s="1"/>
      <c r="B15" s="12" t="s">
        <v>22</v>
      </c>
      <c r="C15" s="12">
        <v>16</v>
      </c>
      <c r="D15" s="12">
        <v>6</v>
      </c>
      <c r="E15" s="12"/>
      <c r="F15" s="9">
        <v>3</v>
      </c>
      <c r="G15" s="9">
        <v>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4">
        <f t="shared" si="0"/>
        <v>16</v>
      </c>
    </row>
    <row r="16" spans="1:20" ht="15.75" thickBot="1">
      <c r="A16" s="1"/>
      <c r="B16" s="12" t="s">
        <v>23</v>
      </c>
      <c r="C16" s="12">
        <v>27</v>
      </c>
      <c r="D16" s="12">
        <v>0</v>
      </c>
      <c r="E16" s="12"/>
      <c r="F16" s="9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>
        <v>8</v>
      </c>
      <c r="R16" s="12"/>
      <c r="S16" s="12">
        <v>1</v>
      </c>
      <c r="T16" s="24">
        <f t="shared" si="0"/>
        <v>9</v>
      </c>
    </row>
    <row r="17" spans="1:20" ht="15.75" thickBot="1">
      <c r="A17" s="1"/>
      <c r="B17" s="12" t="s">
        <v>24</v>
      </c>
      <c r="C17" s="12">
        <v>38</v>
      </c>
      <c r="D17" s="12">
        <v>22</v>
      </c>
      <c r="E17" s="12"/>
      <c r="F17" s="9">
        <v>5</v>
      </c>
      <c r="G17" s="9">
        <v>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>
        <f t="shared" si="0"/>
        <v>29</v>
      </c>
    </row>
    <row r="18" spans="1:20" ht="15.75" thickBot="1">
      <c r="A18" s="1"/>
      <c r="B18" s="12" t="s">
        <v>25</v>
      </c>
      <c r="C18" s="12">
        <v>30</v>
      </c>
      <c r="D18" s="12">
        <v>11</v>
      </c>
      <c r="E18" s="12"/>
      <c r="F18" s="9">
        <v>5</v>
      </c>
      <c r="G18" s="9">
        <v>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>
        <f t="shared" si="0"/>
        <v>18</v>
      </c>
    </row>
    <row r="19" spans="1:20" ht="15.75" thickBot="1">
      <c r="A19" s="1">
        <v>4</v>
      </c>
      <c r="B19" s="12" t="s">
        <v>21</v>
      </c>
      <c r="C19" s="12">
        <v>15</v>
      </c>
      <c r="D19" s="12">
        <v>0</v>
      </c>
      <c r="E19" s="12">
        <v>12</v>
      </c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3</v>
      </c>
      <c r="S19" s="12"/>
      <c r="T19" s="24">
        <f t="shared" si="0"/>
        <v>15</v>
      </c>
    </row>
    <row r="20" spans="1:20" ht="15.75" thickBot="1">
      <c r="A20" s="1"/>
      <c r="B20" s="12" t="s">
        <v>22</v>
      </c>
      <c r="C20" s="12">
        <v>28</v>
      </c>
      <c r="D20" s="12">
        <v>14</v>
      </c>
      <c r="E20" s="12"/>
      <c r="F20" s="9">
        <v>12</v>
      </c>
      <c r="G20" s="9">
        <v>2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>
        <f t="shared" si="0"/>
        <v>28</v>
      </c>
    </row>
    <row r="21" spans="1:20" ht="15.75" thickBot="1">
      <c r="A21" s="1"/>
      <c r="B21" s="12" t="s">
        <v>23</v>
      </c>
      <c r="C21" s="12"/>
      <c r="D21" s="12">
        <v>0</v>
      </c>
      <c r="E21" s="12"/>
      <c r="F21" s="9"/>
      <c r="G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>
        <f t="shared" si="0"/>
        <v>0</v>
      </c>
    </row>
    <row r="22" spans="1:20" ht="15.75" thickBot="1">
      <c r="A22" s="1"/>
      <c r="B22" s="12" t="s">
        <v>24</v>
      </c>
      <c r="C22" s="12">
        <v>43</v>
      </c>
      <c r="D22" s="12">
        <v>17</v>
      </c>
      <c r="E22" s="12"/>
      <c r="F22" s="9">
        <v>14</v>
      </c>
      <c r="G22" s="9">
        <v>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4">
        <f t="shared" si="0"/>
        <v>34</v>
      </c>
    </row>
    <row r="23" spans="1:20" ht="15.75" thickBot="1">
      <c r="A23" s="1"/>
      <c r="B23" s="12" t="s">
        <v>25</v>
      </c>
      <c r="C23" s="12">
        <v>37</v>
      </c>
      <c r="D23" s="12">
        <v>15</v>
      </c>
      <c r="E23" s="12"/>
      <c r="F23" s="9">
        <v>6</v>
      </c>
      <c r="G23" s="9">
        <v>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f t="shared" si="0"/>
        <v>29</v>
      </c>
    </row>
    <row r="24" spans="1:20" ht="15.75" thickBot="1">
      <c r="A24" s="5">
        <v>5</v>
      </c>
      <c r="B24" s="13" t="s">
        <v>21</v>
      </c>
      <c r="C24" s="13"/>
      <c r="D24" s="13">
        <v>0</v>
      </c>
      <c r="E24" s="13"/>
      <c r="F24" s="22"/>
      <c r="G24" s="2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5">
        <f t="shared" si="0"/>
        <v>0</v>
      </c>
    </row>
    <row r="25" spans="1:20" ht="15.75" thickBot="1">
      <c r="A25" s="1"/>
      <c r="B25" s="12" t="s">
        <v>22</v>
      </c>
      <c r="C25" s="12">
        <v>48</v>
      </c>
      <c r="D25" s="12">
        <v>29</v>
      </c>
      <c r="E25" s="12"/>
      <c r="F25" s="9">
        <v>11</v>
      </c>
      <c r="G25" s="9">
        <v>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4">
        <f t="shared" si="0"/>
        <v>46</v>
      </c>
    </row>
    <row r="26" spans="1:20" ht="15.75" thickBot="1">
      <c r="A26" s="1"/>
      <c r="B26" s="12" t="s">
        <v>27</v>
      </c>
      <c r="C26" s="12">
        <v>72</v>
      </c>
      <c r="D26" s="12">
        <v>23</v>
      </c>
      <c r="E26" s="12">
        <v>37</v>
      </c>
      <c r="F26" s="9">
        <v>2</v>
      </c>
      <c r="G26" s="9">
        <v>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3</v>
      </c>
      <c r="T26" s="24">
        <f t="shared" si="0"/>
        <v>72</v>
      </c>
    </row>
    <row r="27" spans="1:20" ht="15.75" thickBot="1">
      <c r="A27" s="1"/>
      <c r="B27" s="12" t="s">
        <v>23</v>
      </c>
      <c r="C27" s="12"/>
      <c r="D27" s="12">
        <v>0</v>
      </c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4">
        <f t="shared" si="0"/>
        <v>0</v>
      </c>
    </row>
    <row r="28" spans="1:20" ht="15.75" thickBot="1">
      <c r="A28" s="1"/>
      <c r="B28" s="12" t="s">
        <v>28</v>
      </c>
      <c r="C28" s="12">
        <v>57</v>
      </c>
      <c r="D28" s="12">
        <v>17</v>
      </c>
      <c r="E28" s="12"/>
      <c r="F28" s="9">
        <v>9</v>
      </c>
      <c r="G28" s="9">
        <v>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>
        <f t="shared" si="0"/>
        <v>28</v>
      </c>
    </row>
    <row r="29" spans="1:20" ht="15.75" thickBot="1">
      <c r="A29" s="1"/>
      <c r="B29" s="12" t="s">
        <v>24</v>
      </c>
      <c r="C29" s="12">
        <v>51</v>
      </c>
      <c r="D29" s="12">
        <v>29</v>
      </c>
      <c r="E29" s="12"/>
      <c r="F29" s="9">
        <v>13</v>
      </c>
      <c r="G29" s="9">
        <v>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>
        <f t="shared" si="0"/>
        <v>45</v>
      </c>
    </row>
    <row r="30" spans="1:20" ht="15.75" thickBot="1">
      <c r="A30" s="1">
        <v>8</v>
      </c>
      <c r="B30" s="12" t="s">
        <v>21</v>
      </c>
      <c r="C30" s="12"/>
      <c r="D30" s="12">
        <v>0</v>
      </c>
      <c r="E30" s="12"/>
      <c r="F30" s="9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4">
        <f t="shared" si="0"/>
        <v>0</v>
      </c>
    </row>
    <row r="31" spans="1:20" ht="15.75" thickBot="1">
      <c r="A31" s="1"/>
      <c r="B31" s="12" t="s">
        <v>22</v>
      </c>
      <c r="C31" s="12">
        <v>30</v>
      </c>
      <c r="D31" s="12">
        <v>18</v>
      </c>
      <c r="E31" s="12"/>
      <c r="F31" s="9">
        <v>8</v>
      </c>
      <c r="G31" s="9">
        <v>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4">
        <f t="shared" si="0"/>
        <v>30</v>
      </c>
    </row>
    <row r="32" spans="1:20" ht="15.75" thickBot="1">
      <c r="A32" s="1"/>
      <c r="B32" s="12" t="s">
        <v>23</v>
      </c>
      <c r="C32" s="12"/>
      <c r="D32" s="12">
        <v>0</v>
      </c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>
        <f t="shared" si="0"/>
        <v>0</v>
      </c>
    </row>
    <row r="33" spans="1:20" ht="15.75" thickBot="1">
      <c r="A33" s="1"/>
      <c r="B33" s="12" t="s">
        <v>24</v>
      </c>
      <c r="C33" s="12">
        <v>46</v>
      </c>
      <c r="D33" s="12">
        <v>12</v>
      </c>
      <c r="E33" s="12"/>
      <c r="F33" s="9">
        <v>25</v>
      </c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4">
        <f t="shared" si="0"/>
        <v>37</v>
      </c>
    </row>
    <row r="34" spans="1:20" ht="15.75" thickBot="1">
      <c r="A34" s="1"/>
      <c r="B34" s="12" t="s">
        <v>25</v>
      </c>
      <c r="C34" s="12">
        <v>36</v>
      </c>
      <c r="D34" s="12">
        <v>19</v>
      </c>
      <c r="E34" s="12"/>
      <c r="F34" s="9">
        <v>4</v>
      </c>
      <c r="G34" s="9">
        <v>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>
        <f t="shared" si="0"/>
        <v>32</v>
      </c>
    </row>
    <row r="35" spans="1:20" ht="15.75" thickBot="1">
      <c r="A35" s="1">
        <v>9</v>
      </c>
      <c r="B35" s="12" t="s">
        <v>21</v>
      </c>
      <c r="C35" s="12">
        <v>40</v>
      </c>
      <c r="D35" s="12">
        <v>0</v>
      </c>
      <c r="E35" s="12"/>
      <c r="F35" s="9"/>
      <c r="G35" s="9"/>
      <c r="H35" s="12">
        <v>32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v>2</v>
      </c>
      <c r="S35" s="12"/>
      <c r="T35" s="24">
        <f t="shared" si="0"/>
        <v>34</v>
      </c>
    </row>
    <row r="36" spans="1:20" ht="15.75" thickBot="1">
      <c r="A36" s="1"/>
      <c r="B36" s="12" t="s">
        <v>22</v>
      </c>
      <c r="C36" s="12">
        <v>16</v>
      </c>
      <c r="D36" s="12">
        <v>3</v>
      </c>
      <c r="E36" s="12"/>
      <c r="F36" s="9">
        <v>9</v>
      </c>
      <c r="G36" s="9">
        <v>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>
        <f t="shared" ref="T36:T67" si="1">SUM(D36:S36)</f>
        <v>14</v>
      </c>
    </row>
    <row r="37" spans="1:20" ht="15.75" thickBot="1">
      <c r="A37" s="1"/>
      <c r="B37" s="12" t="s">
        <v>23</v>
      </c>
      <c r="C37" s="12"/>
      <c r="D37" s="12">
        <v>0</v>
      </c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>
        <f t="shared" si="1"/>
        <v>0</v>
      </c>
    </row>
    <row r="38" spans="1:20" ht="15.75" thickBot="1">
      <c r="A38" s="1"/>
      <c r="B38" s="12" t="s">
        <v>24</v>
      </c>
      <c r="C38" s="12">
        <v>38</v>
      </c>
      <c r="D38" s="12">
        <v>15</v>
      </c>
      <c r="E38" s="12"/>
      <c r="F38" s="9">
        <v>12</v>
      </c>
      <c r="G38" s="9">
        <v>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>
        <f t="shared" si="1"/>
        <v>35</v>
      </c>
    </row>
    <row r="39" spans="1:20" ht="15.75" thickBot="1">
      <c r="A39" s="1"/>
      <c r="B39" s="12" t="s">
        <v>25</v>
      </c>
      <c r="C39" s="12">
        <v>11</v>
      </c>
      <c r="D39" s="12">
        <v>7</v>
      </c>
      <c r="E39" s="12"/>
      <c r="F39" s="9">
        <v>2</v>
      </c>
      <c r="G39" s="9">
        <v>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>
        <f t="shared" si="1"/>
        <v>11</v>
      </c>
    </row>
    <row r="40" spans="1:20" ht="15.75" thickBot="1">
      <c r="A40" s="1">
        <v>10</v>
      </c>
      <c r="B40" s="12" t="s">
        <v>21</v>
      </c>
      <c r="C40" s="12">
        <v>40</v>
      </c>
      <c r="D40" s="12">
        <v>0</v>
      </c>
      <c r="E40" s="12"/>
      <c r="F40" s="9"/>
      <c r="G40" s="9"/>
      <c r="H40" s="12">
        <v>34</v>
      </c>
      <c r="I40" s="12"/>
      <c r="J40" s="12"/>
      <c r="K40" s="12"/>
      <c r="L40" s="12">
        <v>1</v>
      </c>
      <c r="M40" s="12"/>
      <c r="N40" s="12"/>
      <c r="O40" s="12"/>
      <c r="P40" s="12"/>
      <c r="Q40" s="12"/>
      <c r="R40" s="12">
        <v>3</v>
      </c>
      <c r="S40" s="12"/>
      <c r="T40" s="24">
        <f t="shared" si="1"/>
        <v>38</v>
      </c>
    </row>
    <row r="41" spans="1:20" ht="15.75" thickBot="1">
      <c r="A41" s="1"/>
      <c r="B41" s="12" t="s">
        <v>22</v>
      </c>
      <c r="C41" s="12">
        <v>22</v>
      </c>
      <c r="D41" s="12">
        <v>7</v>
      </c>
      <c r="E41" s="12"/>
      <c r="F41" s="9">
        <v>10</v>
      </c>
      <c r="G41" s="9">
        <v>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4">
        <f t="shared" si="1"/>
        <v>22</v>
      </c>
    </row>
    <row r="42" spans="1:20" ht="15.75" thickBot="1">
      <c r="A42" s="1"/>
      <c r="B42" s="12" t="s">
        <v>23</v>
      </c>
      <c r="C42" s="12">
        <v>40</v>
      </c>
      <c r="D42" s="12">
        <v>0</v>
      </c>
      <c r="E42" s="12"/>
      <c r="F42" s="9"/>
      <c r="G42" s="9"/>
      <c r="H42" s="12">
        <v>27</v>
      </c>
      <c r="I42" s="12"/>
      <c r="J42" s="12"/>
      <c r="K42" s="12"/>
      <c r="L42" s="12"/>
      <c r="M42" s="12"/>
      <c r="N42" s="12"/>
      <c r="O42" s="12"/>
      <c r="P42" s="12"/>
      <c r="Q42" s="12"/>
      <c r="R42" s="12">
        <v>1</v>
      </c>
      <c r="S42" s="12"/>
      <c r="T42" s="24">
        <f t="shared" si="1"/>
        <v>28</v>
      </c>
    </row>
    <row r="43" spans="1:20" ht="15.75" thickBot="1">
      <c r="A43" s="1"/>
      <c r="B43" s="12" t="s">
        <v>24</v>
      </c>
      <c r="C43" s="12">
        <v>31</v>
      </c>
      <c r="D43" s="12">
        <v>15</v>
      </c>
      <c r="E43" s="12"/>
      <c r="F43" s="9">
        <v>11</v>
      </c>
      <c r="G43" s="9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4">
        <f t="shared" si="1"/>
        <v>27</v>
      </c>
    </row>
    <row r="44" spans="1:20" ht="15.75" thickBot="1">
      <c r="A44" s="1"/>
      <c r="B44" s="12" t="s">
        <v>25</v>
      </c>
      <c r="C44" s="12">
        <v>21</v>
      </c>
      <c r="D44" s="12">
        <v>11</v>
      </c>
      <c r="E44" s="12"/>
      <c r="F44" s="9">
        <v>6</v>
      </c>
      <c r="G44" s="9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>
        <f t="shared" si="1"/>
        <v>19</v>
      </c>
    </row>
    <row r="45" spans="1:20" ht="15.75" thickBot="1">
      <c r="A45" s="1">
        <v>11</v>
      </c>
      <c r="B45" s="12" t="s">
        <v>21</v>
      </c>
      <c r="C45" s="12">
        <v>40</v>
      </c>
      <c r="D45" s="12">
        <v>0</v>
      </c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4">
        <f t="shared" si="1"/>
        <v>0</v>
      </c>
    </row>
    <row r="46" spans="1:20" ht="15.75" thickBot="1">
      <c r="A46" s="1"/>
      <c r="B46" s="12" t="s">
        <v>22</v>
      </c>
      <c r="C46" s="12">
        <v>28</v>
      </c>
      <c r="D46" s="12">
        <v>10</v>
      </c>
      <c r="E46" s="12"/>
      <c r="F46" s="9">
        <v>12</v>
      </c>
      <c r="G46" s="9">
        <v>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4">
        <f t="shared" si="1"/>
        <v>26</v>
      </c>
    </row>
    <row r="47" spans="1:20" ht="15.75" thickBot="1">
      <c r="A47" s="1"/>
      <c r="B47" s="12" t="s">
        <v>23</v>
      </c>
      <c r="C47" s="12"/>
      <c r="D47" s="12">
        <v>0</v>
      </c>
      <c r="E47" s="12"/>
      <c r="F47" s="9"/>
      <c r="G47" s="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4">
        <f t="shared" si="1"/>
        <v>0</v>
      </c>
    </row>
    <row r="48" spans="1:20" ht="15.75" thickBot="1">
      <c r="A48" s="1"/>
      <c r="B48" s="12" t="s">
        <v>24</v>
      </c>
      <c r="C48" s="12">
        <v>39</v>
      </c>
      <c r="D48" s="12">
        <v>10</v>
      </c>
      <c r="E48" s="12"/>
      <c r="F48" s="9">
        <v>17</v>
      </c>
      <c r="G48" s="9">
        <v>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4">
        <f t="shared" si="1"/>
        <v>30</v>
      </c>
    </row>
    <row r="49" spans="1:20" ht="15.75" thickBot="1">
      <c r="A49" s="1"/>
      <c r="B49" s="12" t="s">
        <v>25</v>
      </c>
      <c r="C49" s="12">
        <v>29</v>
      </c>
      <c r="D49" s="12">
        <v>5</v>
      </c>
      <c r="E49" s="12"/>
      <c r="F49" s="9">
        <v>10</v>
      </c>
      <c r="G49" s="9">
        <v>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4">
        <f t="shared" si="1"/>
        <v>19</v>
      </c>
    </row>
    <row r="50" spans="1:20" ht="15.75" thickBot="1">
      <c r="A50" s="1">
        <v>12</v>
      </c>
      <c r="B50" s="12" t="s">
        <v>21</v>
      </c>
      <c r="C50" s="12"/>
      <c r="D50" s="12">
        <v>0</v>
      </c>
      <c r="E50" s="12"/>
      <c r="F50" s="9"/>
      <c r="G50" s="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4">
        <f t="shared" si="1"/>
        <v>0</v>
      </c>
    </row>
    <row r="51" spans="1:20" ht="15.75" thickBot="1">
      <c r="A51" s="1"/>
      <c r="B51" s="12" t="s">
        <v>22</v>
      </c>
      <c r="C51" s="12">
        <v>52</v>
      </c>
      <c r="D51" s="12">
        <v>26</v>
      </c>
      <c r="E51" s="12"/>
      <c r="F51" s="9">
        <v>23</v>
      </c>
      <c r="G51" s="9">
        <v>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4">
        <f t="shared" si="1"/>
        <v>52</v>
      </c>
    </row>
    <row r="52" spans="1:20" ht="15.75" thickBot="1">
      <c r="A52" s="1"/>
      <c r="B52" s="12" t="s">
        <v>27</v>
      </c>
      <c r="C52" s="12">
        <v>70</v>
      </c>
      <c r="D52" s="12">
        <v>16</v>
      </c>
      <c r="E52" s="12">
        <v>30</v>
      </c>
      <c r="F52" s="9">
        <v>10</v>
      </c>
      <c r="G52" s="9">
        <v>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3</v>
      </c>
      <c r="T52" s="24">
        <f t="shared" si="1"/>
        <v>63</v>
      </c>
    </row>
    <row r="53" spans="1:20" ht="15.75" thickBot="1">
      <c r="A53" s="1"/>
      <c r="B53" s="12" t="s">
        <v>23</v>
      </c>
      <c r="C53" s="12">
        <v>44</v>
      </c>
      <c r="D53" s="12">
        <v>0</v>
      </c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33</v>
      </c>
      <c r="T53" s="24">
        <f t="shared" si="1"/>
        <v>33</v>
      </c>
    </row>
    <row r="54" spans="1:20" ht="15.75" thickBot="1">
      <c r="A54" s="1"/>
      <c r="B54" s="12" t="s">
        <v>28</v>
      </c>
      <c r="C54" s="12">
        <v>50</v>
      </c>
      <c r="D54" s="12">
        <v>29</v>
      </c>
      <c r="E54" s="12"/>
      <c r="F54" s="9">
        <v>9</v>
      </c>
      <c r="G54" s="9">
        <v>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4">
        <f t="shared" si="1"/>
        <v>41</v>
      </c>
    </row>
    <row r="55" spans="1:20" ht="15.75" thickBot="1">
      <c r="A55" s="1"/>
      <c r="B55" s="12" t="s">
        <v>24</v>
      </c>
      <c r="C55" s="12">
        <v>50</v>
      </c>
      <c r="D55" s="12">
        <v>29</v>
      </c>
      <c r="E55" s="12"/>
      <c r="F55" s="9">
        <v>7</v>
      </c>
      <c r="G55" s="9">
        <v>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4">
        <f t="shared" si="1"/>
        <v>40</v>
      </c>
    </row>
    <row r="56" spans="1:20" ht="15.75" thickBot="1">
      <c r="A56" s="1">
        <v>15</v>
      </c>
      <c r="B56" s="12" t="s">
        <v>21</v>
      </c>
      <c r="C56" s="12">
        <v>3</v>
      </c>
      <c r="D56" s="12">
        <v>0</v>
      </c>
      <c r="E56" s="12"/>
      <c r="F56" s="9"/>
      <c r="G56" s="9"/>
      <c r="H56" s="12"/>
      <c r="I56" s="12"/>
      <c r="J56" s="12">
        <v>1</v>
      </c>
      <c r="K56" s="12"/>
      <c r="L56" s="12"/>
      <c r="M56" s="12"/>
      <c r="N56" s="12"/>
      <c r="O56" s="12"/>
      <c r="P56" s="12"/>
      <c r="Q56" s="12"/>
      <c r="R56" s="12"/>
      <c r="S56" s="12"/>
      <c r="T56" s="24">
        <f t="shared" si="1"/>
        <v>1</v>
      </c>
    </row>
    <row r="57" spans="1:20" ht="15.75" thickBot="1">
      <c r="A57" s="1"/>
      <c r="B57" s="12" t="s">
        <v>22</v>
      </c>
      <c r="C57" s="12">
        <v>30</v>
      </c>
      <c r="D57" s="12">
        <v>21</v>
      </c>
      <c r="E57" s="12"/>
      <c r="F57" s="9">
        <v>6</v>
      </c>
      <c r="G57" s="9">
        <v>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4">
        <f t="shared" si="1"/>
        <v>30</v>
      </c>
    </row>
    <row r="58" spans="1:20" ht="15.75" thickBot="1">
      <c r="A58" s="1"/>
      <c r="B58" s="12" t="s">
        <v>23</v>
      </c>
      <c r="C58" s="12">
        <v>28</v>
      </c>
      <c r="D58" s="12">
        <v>17</v>
      </c>
      <c r="E58" s="12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4">
        <f t="shared" si="1"/>
        <v>17</v>
      </c>
    </row>
    <row r="59" spans="1:20" ht="15.75" thickBot="1">
      <c r="A59" s="1"/>
      <c r="B59" s="12" t="s">
        <v>24</v>
      </c>
      <c r="C59" s="12">
        <v>36</v>
      </c>
      <c r="D59" s="12">
        <v>13</v>
      </c>
      <c r="E59" s="12"/>
      <c r="F59" s="9">
        <v>12</v>
      </c>
      <c r="G59" s="9">
        <v>2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4">
        <f t="shared" si="1"/>
        <v>27</v>
      </c>
    </row>
    <row r="60" spans="1:20" ht="15.75" thickBot="1">
      <c r="A60" s="1"/>
      <c r="B60" s="12" t="s">
        <v>25</v>
      </c>
      <c r="C60" s="12">
        <v>32</v>
      </c>
      <c r="D60" s="12">
        <v>10</v>
      </c>
      <c r="E60" s="12"/>
      <c r="F60" s="9">
        <v>12</v>
      </c>
      <c r="G60" s="9">
        <v>3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4">
        <f t="shared" si="1"/>
        <v>25</v>
      </c>
    </row>
    <row r="61" spans="1:20" ht="15.75" thickBot="1">
      <c r="A61" s="1">
        <v>16</v>
      </c>
      <c r="B61" s="12" t="s">
        <v>21</v>
      </c>
      <c r="C61" s="12">
        <v>45</v>
      </c>
      <c r="D61" s="12">
        <v>0</v>
      </c>
      <c r="E61" s="12"/>
      <c r="F61" s="9"/>
      <c r="G61" s="9"/>
      <c r="H61" s="12">
        <v>25</v>
      </c>
      <c r="I61" s="12"/>
      <c r="J61" s="12"/>
      <c r="K61" s="12"/>
      <c r="L61" s="12"/>
      <c r="M61" s="12"/>
      <c r="N61" s="12"/>
      <c r="O61" s="12"/>
      <c r="P61" s="12"/>
      <c r="Q61" s="12"/>
      <c r="R61" s="12">
        <v>3</v>
      </c>
      <c r="S61" s="12">
        <v>6</v>
      </c>
      <c r="T61" s="24">
        <f t="shared" si="1"/>
        <v>34</v>
      </c>
    </row>
    <row r="62" spans="1:20" ht="15.75" thickBot="1">
      <c r="A62" s="1"/>
      <c r="B62" s="12" t="s">
        <v>22</v>
      </c>
      <c r="C62" s="12">
        <v>23</v>
      </c>
      <c r="D62" s="12">
        <v>10</v>
      </c>
      <c r="E62" s="12"/>
      <c r="F62" s="9">
        <v>8</v>
      </c>
      <c r="G62" s="9">
        <v>5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4">
        <f t="shared" si="1"/>
        <v>23</v>
      </c>
    </row>
    <row r="63" spans="1:20" ht="15.75" thickBot="1">
      <c r="A63" s="1"/>
      <c r="B63" s="12" t="s">
        <v>23</v>
      </c>
      <c r="C63" s="12"/>
      <c r="D63" s="12">
        <v>0</v>
      </c>
      <c r="E63" s="12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4">
        <f t="shared" si="1"/>
        <v>0</v>
      </c>
    </row>
    <row r="64" spans="1:20" ht="15.75" thickBot="1">
      <c r="A64" s="1"/>
      <c r="B64" s="12" t="s">
        <v>24</v>
      </c>
      <c r="C64" s="12">
        <v>43</v>
      </c>
      <c r="D64" s="12">
        <v>16</v>
      </c>
      <c r="E64" s="12"/>
      <c r="F64" s="9">
        <v>13</v>
      </c>
      <c r="G64" s="9">
        <v>5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4">
        <f t="shared" si="1"/>
        <v>34</v>
      </c>
    </row>
    <row r="65" spans="1:20" ht="15.75" thickBot="1">
      <c r="A65" s="1"/>
      <c r="B65" s="12" t="s">
        <v>25</v>
      </c>
      <c r="C65" s="12">
        <v>34</v>
      </c>
      <c r="D65" s="12">
        <v>19</v>
      </c>
      <c r="E65" s="12"/>
      <c r="F65" s="9">
        <v>3</v>
      </c>
      <c r="G65" s="9">
        <v>8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4">
        <f t="shared" si="1"/>
        <v>30</v>
      </c>
    </row>
    <row r="66" spans="1:20" ht="15.75" thickBot="1">
      <c r="A66" s="1">
        <v>17</v>
      </c>
      <c r="B66" s="12" t="s">
        <v>21</v>
      </c>
      <c r="C66" s="12">
        <v>50</v>
      </c>
      <c r="D66" s="12">
        <v>0</v>
      </c>
      <c r="E66" s="12">
        <v>20</v>
      </c>
      <c r="F66" s="9"/>
      <c r="G66" s="9"/>
      <c r="H66" s="12"/>
      <c r="I66" s="12">
        <v>20</v>
      </c>
      <c r="J66" s="12"/>
      <c r="K66" s="12"/>
      <c r="L66" s="12"/>
      <c r="M66" s="12"/>
      <c r="N66" s="12"/>
      <c r="O66" s="12"/>
      <c r="P66" s="12"/>
      <c r="Q66" s="12"/>
      <c r="R66" s="12">
        <v>2</v>
      </c>
      <c r="S66" s="12">
        <v>3</v>
      </c>
      <c r="T66" s="24">
        <f t="shared" si="1"/>
        <v>45</v>
      </c>
    </row>
    <row r="67" spans="1:20" ht="15.75" thickBot="1">
      <c r="A67" s="1"/>
      <c r="B67" s="12" t="s">
        <v>22</v>
      </c>
      <c r="C67" s="12">
        <v>15</v>
      </c>
      <c r="D67" s="12">
        <v>3</v>
      </c>
      <c r="E67" s="12"/>
      <c r="F67" s="9">
        <v>12</v>
      </c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4">
        <f t="shared" si="1"/>
        <v>15</v>
      </c>
    </row>
    <row r="68" spans="1:20" ht="15.75" thickBot="1">
      <c r="A68" s="1"/>
      <c r="B68" s="12" t="s">
        <v>23</v>
      </c>
      <c r="C68" s="12"/>
      <c r="D68" s="12">
        <v>0</v>
      </c>
      <c r="E68" s="12"/>
      <c r="F68" s="9"/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>
        <f t="shared" ref="T68:T99" si="2">SUM(D68:S68)</f>
        <v>0</v>
      </c>
    </row>
    <row r="69" spans="1:20" ht="15.75" thickBot="1">
      <c r="A69" s="1"/>
      <c r="B69" s="12" t="s">
        <v>24</v>
      </c>
      <c r="C69" s="12">
        <v>24</v>
      </c>
      <c r="D69" s="12">
        <v>8</v>
      </c>
      <c r="E69" s="12"/>
      <c r="F69" s="9">
        <v>4</v>
      </c>
      <c r="G69" s="9">
        <v>5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4">
        <f t="shared" si="2"/>
        <v>17</v>
      </c>
    </row>
    <row r="70" spans="1:20" ht="15.75" thickBot="1">
      <c r="A70" s="1"/>
      <c r="B70" s="12" t="s">
        <v>25</v>
      </c>
      <c r="C70" s="12">
        <v>21</v>
      </c>
      <c r="D70" s="12">
        <v>5</v>
      </c>
      <c r="E70" s="12"/>
      <c r="F70" s="9">
        <v>7</v>
      </c>
      <c r="G70" s="9">
        <v>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4">
        <f t="shared" si="2"/>
        <v>18</v>
      </c>
    </row>
    <row r="71" spans="1:20" ht="15.75" thickBot="1">
      <c r="A71" s="1">
        <v>18</v>
      </c>
      <c r="B71" s="12" t="s">
        <v>21</v>
      </c>
      <c r="C71" s="12"/>
      <c r="D71" s="12">
        <v>0</v>
      </c>
      <c r="E71" s="12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4">
        <f t="shared" si="2"/>
        <v>0</v>
      </c>
    </row>
    <row r="72" spans="1:20" ht="15.75" thickBot="1">
      <c r="A72" s="1"/>
      <c r="B72" s="12" t="s">
        <v>22</v>
      </c>
      <c r="C72" s="12">
        <v>17</v>
      </c>
      <c r="D72" s="12">
        <v>6</v>
      </c>
      <c r="E72" s="12"/>
      <c r="F72" s="9">
        <v>9</v>
      </c>
      <c r="G72" s="9">
        <v>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4">
        <f t="shared" si="2"/>
        <v>17</v>
      </c>
    </row>
    <row r="73" spans="1:20" ht="15.75" thickBot="1">
      <c r="A73" s="1"/>
      <c r="B73" s="12" t="s">
        <v>23</v>
      </c>
      <c r="C73" s="12"/>
      <c r="D73" s="12">
        <v>0</v>
      </c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>
        <f t="shared" si="2"/>
        <v>0</v>
      </c>
    </row>
    <row r="74" spans="1:20" ht="15.75" thickBot="1">
      <c r="A74" s="1"/>
      <c r="B74" s="12" t="s">
        <v>24</v>
      </c>
      <c r="C74" s="12">
        <v>26</v>
      </c>
      <c r="D74" s="12">
        <v>5</v>
      </c>
      <c r="E74" s="12"/>
      <c r="F74" s="9">
        <v>8</v>
      </c>
      <c r="G74" s="9"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4">
        <f t="shared" si="2"/>
        <v>13</v>
      </c>
    </row>
    <row r="75" spans="1:20" ht="15.75" thickBot="1">
      <c r="A75" s="1"/>
      <c r="B75" s="12" t="s">
        <v>25</v>
      </c>
      <c r="C75" s="12">
        <v>29</v>
      </c>
      <c r="D75" s="12">
        <v>13</v>
      </c>
      <c r="E75" s="12"/>
      <c r="F75" s="9">
        <v>11</v>
      </c>
      <c r="G75" s="9">
        <v>5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24">
        <f t="shared" si="2"/>
        <v>29</v>
      </c>
    </row>
    <row r="76" spans="1:20" ht="15.75" thickBot="1">
      <c r="A76" s="1">
        <v>19</v>
      </c>
      <c r="B76" s="12" t="s">
        <v>21</v>
      </c>
      <c r="C76" s="12">
        <v>40</v>
      </c>
      <c r="D76" s="12">
        <v>0</v>
      </c>
      <c r="E76" s="12">
        <v>32</v>
      </c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v>4</v>
      </c>
      <c r="T76" s="24">
        <f t="shared" si="2"/>
        <v>36</v>
      </c>
    </row>
    <row r="77" spans="1:20" ht="15.75" thickBot="1">
      <c r="A77" s="1"/>
      <c r="B77" s="12" t="s">
        <v>22</v>
      </c>
      <c r="C77" s="12">
        <v>21</v>
      </c>
      <c r="D77" s="12">
        <v>12</v>
      </c>
      <c r="E77" s="12"/>
      <c r="F77" s="9">
        <v>9</v>
      </c>
      <c r="G77" s="9">
        <v>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24">
        <f t="shared" si="2"/>
        <v>21</v>
      </c>
    </row>
    <row r="78" spans="1:20" ht="15.75" thickBot="1">
      <c r="A78" s="1"/>
      <c r="B78" s="12" t="s">
        <v>27</v>
      </c>
      <c r="C78" s="12">
        <v>66</v>
      </c>
      <c r="D78" s="12">
        <v>20</v>
      </c>
      <c r="E78" s="12">
        <v>35</v>
      </c>
      <c r="F78" s="9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4">
        <f t="shared" si="2"/>
        <v>55</v>
      </c>
    </row>
    <row r="79" spans="1:20" ht="15.75" thickBot="1">
      <c r="A79" s="1"/>
      <c r="B79" s="12" t="s">
        <v>23</v>
      </c>
      <c r="C79" s="12">
        <v>35</v>
      </c>
      <c r="D79" s="12">
        <v>0</v>
      </c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4">
        <f t="shared" si="2"/>
        <v>0</v>
      </c>
    </row>
    <row r="80" spans="1:20" s="30" customFormat="1" ht="15.75" thickBot="1">
      <c r="A80" s="28"/>
      <c r="B80" s="29" t="s">
        <v>28</v>
      </c>
      <c r="C80" s="29">
        <v>50</v>
      </c>
      <c r="D80" s="29">
        <v>31</v>
      </c>
      <c r="E80" s="29"/>
      <c r="F80" s="33">
        <v>18</v>
      </c>
      <c r="G80" s="33">
        <v>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6">
        <f t="shared" si="2"/>
        <v>49</v>
      </c>
    </row>
    <row r="81" spans="1:20" s="30" customFormat="1" ht="15.75" thickBot="1">
      <c r="A81" s="31"/>
      <c r="B81" s="32" t="s">
        <v>24</v>
      </c>
      <c r="C81" s="32">
        <v>50</v>
      </c>
      <c r="D81" s="32">
        <v>34</v>
      </c>
      <c r="E81" s="32"/>
      <c r="F81" s="35">
        <v>14</v>
      </c>
      <c r="G81" s="35">
        <v>2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7">
        <f t="shared" si="2"/>
        <v>50</v>
      </c>
    </row>
    <row r="82" spans="1:20" s="30" customFormat="1" ht="15.75" thickBot="1">
      <c r="A82" s="31">
        <v>22</v>
      </c>
      <c r="B82" s="32" t="s">
        <v>21</v>
      </c>
      <c r="C82" s="32">
        <v>34</v>
      </c>
      <c r="D82" s="32">
        <v>0</v>
      </c>
      <c r="E82" s="32"/>
      <c r="F82" s="35"/>
      <c r="G82" s="35"/>
      <c r="H82" s="32"/>
      <c r="I82" s="32"/>
      <c r="J82" s="32">
        <v>34</v>
      </c>
      <c r="K82" s="32"/>
      <c r="L82" s="32"/>
      <c r="M82" s="32"/>
      <c r="N82" s="32"/>
      <c r="O82" s="32"/>
      <c r="P82" s="32"/>
      <c r="Q82" s="32"/>
      <c r="R82" s="32">
        <v>2</v>
      </c>
      <c r="S82" s="32"/>
      <c r="T82" s="27">
        <f t="shared" si="2"/>
        <v>36</v>
      </c>
    </row>
    <row r="83" spans="1:20" ht="15.75" thickBot="1">
      <c r="A83" s="1"/>
      <c r="B83" s="12" t="s">
        <v>22</v>
      </c>
      <c r="C83" s="12">
        <v>25</v>
      </c>
      <c r="D83" s="12">
        <v>11</v>
      </c>
      <c r="E83" s="12"/>
      <c r="F83" s="9">
        <v>10</v>
      </c>
      <c r="G83" s="9">
        <v>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24">
        <f t="shared" si="2"/>
        <v>23</v>
      </c>
    </row>
    <row r="84" spans="1:20" ht="15.75" thickBot="1">
      <c r="A84" s="1"/>
      <c r="B84" s="12" t="s">
        <v>23</v>
      </c>
      <c r="C84" s="12">
        <v>30</v>
      </c>
      <c r="D84" s="12">
        <v>0</v>
      </c>
      <c r="E84" s="12"/>
      <c r="F84" s="9"/>
      <c r="G84" s="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24">
        <f t="shared" si="2"/>
        <v>0</v>
      </c>
    </row>
    <row r="85" spans="1:20" ht="15.75" thickBot="1">
      <c r="A85" s="1"/>
      <c r="B85" s="12" t="s">
        <v>24</v>
      </c>
      <c r="C85" s="12">
        <v>28</v>
      </c>
      <c r="D85" s="12">
        <v>8</v>
      </c>
      <c r="E85" s="12"/>
      <c r="F85" s="9">
        <v>8</v>
      </c>
      <c r="G85" s="9">
        <v>7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4">
        <f t="shared" si="2"/>
        <v>23</v>
      </c>
    </row>
    <row r="86" spans="1:20" ht="15.75" thickBot="1">
      <c r="A86" s="1"/>
      <c r="B86" s="12" t="s">
        <v>25</v>
      </c>
      <c r="C86" s="12">
        <v>14</v>
      </c>
      <c r="D86" s="12">
        <v>7</v>
      </c>
      <c r="E86" s="12"/>
      <c r="F86" s="9">
        <v>4</v>
      </c>
      <c r="G86" s="9">
        <v>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4">
        <f t="shared" si="2"/>
        <v>12</v>
      </c>
    </row>
    <row r="87" spans="1:20" ht="15.75" thickBot="1">
      <c r="A87" s="1">
        <v>23</v>
      </c>
      <c r="B87" s="12" t="s">
        <v>21</v>
      </c>
      <c r="C87" s="12">
        <v>45</v>
      </c>
      <c r="D87" s="12">
        <v>0</v>
      </c>
      <c r="E87" s="12">
        <v>26</v>
      </c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2</v>
      </c>
      <c r="S87" s="12"/>
      <c r="T87" s="24">
        <f t="shared" si="2"/>
        <v>28</v>
      </c>
    </row>
    <row r="88" spans="1:20" ht="15.75" thickBot="1">
      <c r="A88" s="1"/>
      <c r="B88" s="12" t="s">
        <v>22</v>
      </c>
      <c r="C88" s="12">
        <v>21</v>
      </c>
      <c r="D88" s="12">
        <v>4</v>
      </c>
      <c r="E88" s="12"/>
      <c r="F88" s="9">
        <v>15</v>
      </c>
      <c r="G88" s="9">
        <v>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4">
        <f t="shared" si="2"/>
        <v>21</v>
      </c>
    </row>
    <row r="89" spans="1:20" ht="15.75" thickBot="1">
      <c r="A89" s="1"/>
      <c r="B89" s="12" t="s">
        <v>23</v>
      </c>
      <c r="C89" s="12"/>
      <c r="D89" s="12">
        <v>0</v>
      </c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4">
        <f t="shared" si="2"/>
        <v>0</v>
      </c>
    </row>
    <row r="90" spans="1:20" ht="15.75" thickBot="1">
      <c r="A90" s="1"/>
      <c r="B90" s="12" t="s">
        <v>24</v>
      </c>
      <c r="C90" s="12">
        <v>47</v>
      </c>
      <c r="D90" s="12">
        <v>21</v>
      </c>
      <c r="E90" s="12"/>
      <c r="F90" s="9">
        <v>10</v>
      </c>
      <c r="G90" s="9">
        <v>4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4">
        <f t="shared" si="2"/>
        <v>35</v>
      </c>
    </row>
    <row r="91" spans="1:20" ht="15.75" thickBot="1">
      <c r="A91" s="1"/>
      <c r="B91" s="12" t="s">
        <v>25</v>
      </c>
      <c r="C91" s="12">
        <v>24</v>
      </c>
      <c r="D91" s="12">
        <v>15</v>
      </c>
      <c r="E91" s="12"/>
      <c r="F91" s="9">
        <v>8</v>
      </c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4">
        <f t="shared" si="2"/>
        <v>23</v>
      </c>
    </row>
    <row r="92" spans="1:20" ht="15.75" thickBot="1">
      <c r="A92" s="1">
        <v>24</v>
      </c>
      <c r="B92" s="12" t="s">
        <v>21</v>
      </c>
      <c r="C92" s="12">
        <v>30</v>
      </c>
      <c r="D92" s="12">
        <v>0</v>
      </c>
      <c r="E92" s="12"/>
      <c r="F92" s="9"/>
      <c r="G92" s="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4">
        <f t="shared" si="2"/>
        <v>0</v>
      </c>
    </row>
    <row r="93" spans="1:20" ht="15.75" thickBot="1">
      <c r="A93" s="1"/>
      <c r="B93" s="12" t="s">
        <v>22</v>
      </c>
      <c r="C93" s="12">
        <v>32</v>
      </c>
      <c r="D93" s="12">
        <v>15</v>
      </c>
      <c r="E93" s="12"/>
      <c r="F93" s="9">
        <v>6</v>
      </c>
      <c r="G93" s="9">
        <v>11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4">
        <f t="shared" si="2"/>
        <v>32</v>
      </c>
    </row>
    <row r="94" spans="1:20" ht="15.75" thickBot="1">
      <c r="A94" s="1"/>
      <c r="B94" s="12" t="s">
        <v>23</v>
      </c>
      <c r="C94" s="12"/>
      <c r="D94" s="12">
        <v>0</v>
      </c>
      <c r="E94" s="12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4">
        <f t="shared" si="2"/>
        <v>0</v>
      </c>
    </row>
    <row r="95" spans="1:20" ht="15.75" thickBot="1">
      <c r="A95" s="1"/>
      <c r="B95" s="12" t="s">
        <v>24</v>
      </c>
      <c r="C95" s="12">
        <v>45</v>
      </c>
      <c r="D95" s="12">
        <v>20</v>
      </c>
      <c r="E95" s="12"/>
      <c r="F95" s="9">
        <v>12</v>
      </c>
      <c r="G95" s="9">
        <v>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4">
        <f t="shared" si="2"/>
        <v>35</v>
      </c>
    </row>
    <row r="96" spans="1:20" ht="15.75" thickBot="1">
      <c r="A96" s="1"/>
      <c r="B96" s="12" t="s">
        <v>25</v>
      </c>
      <c r="C96" s="12">
        <v>29</v>
      </c>
      <c r="D96" s="12">
        <v>11</v>
      </c>
      <c r="E96" s="12"/>
      <c r="F96" s="9">
        <v>8</v>
      </c>
      <c r="G96" s="9">
        <v>7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4">
        <f t="shared" si="2"/>
        <v>26</v>
      </c>
    </row>
    <row r="97" spans="1:20" ht="15.75" thickBot="1">
      <c r="A97" s="1">
        <v>25</v>
      </c>
      <c r="B97" s="12" t="s">
        <v>21</v>
      </c>
      <c r="C97" s="12"/>
      <c r="D97" s="12">
        <v>0</v>
      </c>
      <c r="E97" s="12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4">
        <f t="shared" si="2"/>
        <v>0</v>
      </c>
    </row>
    <row r="98" spans="1:20" ht="15.75" thickBot="1">
      <c r="A98" s="1"/>
      <c r="B98" s="12" t="s">
        <v>22</v>
      </c>
      <c r="C98" s="12">
        <v>52</v>
      </c>
      <c r="D98" s="12">
        <v>17</v>
      </c>
      <c r="E98" s="12"/>
      <c r="F98" s="9">
        <v>21</v>
      </c>
      <c r="G98" s="9">
        <v>10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4">
        <f t="shared" si="2"/>
        <v>48</v>
      </c>
    </row>
    <row r="99" spans="1:20" ht="15.75" thickBot="1">
      <c r="A99" s="1"/>
      <c r="B99" s="12" t="s">
        <v>27</v>
      </c>
      <c r="C99" s="12">
        <v>30</v>
      </c>
      <c r="D99" s="12">
        <v>15</v>
      </c>
      <c r="E99" s="12"/>
      <c r="F99" s="9">
        <v>8</v>
      </c>
      <c r="G99" s="9">
        <v>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24">
        <f t="shared" si="2"/>
        <v>30</v>
      </c>
    </row>
    <row r="100" spans="1:20" ht="15.75" thickBot="1">
      <c r="A100" s="1"/>
      <c r="B100" s="12" t="s">
        <v>23</v>
      </c>
      <c r="C100" s="12"/>
      <c r="D100" s="12">
        <v>0</v>
      </c>
      <c r="E100" s="12"/>
      <c r="F100" s="9"/>
      <c r="G100" s="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4">
        <f t="shared" ref="T100:T123" si="3">SUM(D100:S100)</f>
        <v>0</v>
      </c>
    </row>
    <row r="101" spans="1:20" ht="15.75" thickBot="1">
      <c r="A101" s="1"/>
      <c r="B101" s="12" t="s">
        <v>28</v>
      </c>
      <c r="C101" s="12">
        <v>51</v>
      </c>
      <c r="D101" s="12">
        <v>31</v>
      </c>
      <c r="E101" s="12"/>
      <c r="F101" s="9">
        <v>11</v>
      </c>
      <c r="G101" s="9">
        <v>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4">
        <f t="shared" si="3"/>
        <v>42</v>
      </c>
    </row>
    <row r="102" spans="1:20" ht="15.75" thickBot="1">
      <c r="A102" s="1"/>
      <c r="B102" s="12" t="s">
        <v>24</v>
      </c>
      <c r="C102" s="12">
        <v>53</v>
      </c>
      <c r="D102" s="12">
        <v>17</v>
      </c>
      <c r="E102" s="12"/>
      <c r="F102" s="9">
        <v>14</v>
      </c>
      <c r="G102" s="9">
        <v>8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4">
        <f t="shared" si="3"/>
        <v>39</v>
      </c>
    </row>
    <row r="103" spans="1:20" ht="15.75" thickBot="1">
      <c r="A103" s="1">
        <v>26</v>
      </c>
      <c r="B103" s="12" t="s">
        <v>21</v>
      </c>
      <c r="C103" s="12"/>
      <c r="D103" s="12">
        <v>0</v>
      </c>
      <c r="E103" s="12"/>
      <c r="F103" s="9">
        <v>0</v>
      </c>
      <c r="G103" s="9">
        <v>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4">
        <f t="shared" si="3"/>
        <v>0</v>
      </c>
    </row>
    <row r="104" spans="1:20" ht="15.75" thickBot="1">
      <c r="A104" s="1"/>
      <c r="B104" s="12" t="s">
        <v>22</v>
      </c>
      <c r="C104" s="12">
        <v>50</v>
      </c>
      <c r="D104" s="12">
        <v>36</v>
      </c>
      <c r="E104" s="12"/>
      <c r="F104" s="9">
        <v>10</v>
      </c>
      <c r="G104" s="9">
        <v>2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4">
        <f t="shared" si="3"/>
        <v>48</v>
      </c>
    </row>
    <row r="105" spans="1:20" ht="15.75" thickBot="1">
      <c r="A105" s="1"/>
      <c r="B105" s="12" t="s">
        <v>27</v>
      </c>
      <c r="C105" s="12">
        <v>71</v>
      </c>
      <c r="D105" s="12">
        <v>14</v>
      </c>
      <c r="E105" s="12">
        <v>25</v>
      </c>
      <c r="F105" s="9">
        <v>8</v>
      </c>
      <c r="G105" s="9">
        <v>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3</v>
      </c>
      <c r="T105" s="24">
        <f t="shared" si="3"/>
        <v>55</v>
      </c>
    </row>
    <row r="106" spans="1:20" ht="15.75" thickBot="1">
      <c r="A106" s="1"/>
      <c r="B106" s="12" t="s">
        <v>23</v>
      </c>
      <c r="C106" s="12">
        <v>34</v>
      </c>
      <c r="D106" s="12">
        <v>0</v>
      </c>
      <c r="E106" s="12"/>
      <c r="F106" s="9"/>
      <c r="G106" s="9"/>
      <c r="H106" s="12"/>
      <c r="I106" s="12"/>
      <c r="J106" s="12"/>
      <c r="K106" s="12"/>
      <c r="L106" s="12"/>
      <c r="M106" s="12"/>
      <c r="N106" s="12"/>
      <c r="O106" s="12"/>
      <c r="P106" s="12">
        <v>21</v>
      </c>
      <c r="Q106" s="12"/>
      <c r="R106" s="12"/>
      <c r="S106" s="12">
        <v>7</v>
      </c>
      <c r="T106" s="24">
        <f t="shared" si="3"/>
        <v>28</v>
      </c>
    </row>
    <row r="107" spans="1:20" ht="15.75" thickBot="1">
      <c r="A107" s="1"/>
      <c r="B107" s="12" t="s">
        <v>28</v>
      </c>
      <c r="C107" s="12">
        <v>60</v>
      </c>
      <c r="D107" s="12">
        <v>33</v>
      </c>
      <c r="E107" s="12"/>
      <c r="F107" s="9">
        <v>11</v>
      </c>
      <c r="G107" s="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4">
        <f t="shared" si="3"/>
        <v>44</v>
      </c>
    </row>
    <row r="108" spans="1:20" ht="15.75" thickBot="1">
      <c r="A108" s="1"/>
      <c r="B108" s="12" t="s">
        <v>24</v>
      </c>
      <c r="C108" s="12">
        <v>50</v>
      </c>
      <c r="D108" s="12">
        <v>27</v>
      </c>
      <c r="E108" s="12"/>
      <c r="F108" s="9">
        <v>11</v>
      </c>
      <c r="G108" s="9">
        <v>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4">
        <f t="shared" si="3"/>
        <v>39</v>
      </c>
    </row>
    <row r="109" spans="1:20" ht="15.75" thickBot="1">
      <c r="A109" s="1">
        <v>29</v>
      </c>
      <c r="B109" s="12" t="s">
        <v>21</v>
      </c>
      <c r="C109" s="12">
        <v>36</v>
      </c>
      <c r="D109" s="12">
        <v>0</v>
      </c>
      <c r="E109" s="12"/>
      <c r="F109" s="9"/>
      <c r="G109" s="9"/>
      <c r="H109" s="12">
        <v>32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2</v>
      </c>
      <c r="S109" s="12"/>
      <c r="T109" s="24">
        <f t="shared" si="3"/>
        <v>34</v>
      </c>
    </row>
    <row r="110" spans="1:20" ht="15.75" thickBot="1">
      <c r="A110" s="1"/>
      <c r="B110" s="12" t="s">
        <v>22</v>
      </c>
      <c r="C110" s="12">
        <v>14</v>
      </c>
      <c r="D110" s="12">
        <v>7</v>
      </c>
      <c r="E110" s="12"/>
      <c r="F110" s="9">
        <v>4</v>
      </c>
      <c r="G110" s="9">
        <v>3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4">
        <f t="shared" si="3"/>
        <v>14</v>
      </c>
    </row>
    <row r="111" spans="1:20" ht="15.75" thickBot="1">
      <c r="A111" s="1"/>
      <c r="B111" s="12" t="s">
        <v>23</v>
      </c>
      <c r="C111" s="12">
        <v>40</v>
      </c>
      <c r="D111" s="12">
        <v>0</v>
      </c>
      <c r="E111" s="12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4">
        <f t="shared" si="3"/>
        <v>0</v>
      </c>
    </row>
    <row r="112" spans="1:20" ht="15.75" thickBot="1">
      <c r="A112" s="1"/>
      <c r="B112" s="12" t="s">
        <v>24</v>
      </c>
      <c r="C112" s="12">
        <v>28</v>
      </c>
      <c r="D112" s="12">
        <v>11</v>
      </c>
      <c r="E112" s="12"/>
      <c r="F112" s="9">
        <v>3</v>
      </c>
      <c r="G112" s="9">
        <v>5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4">
        <f t="shared" si="3"/>
        <v>19</v>
      </c>
    </row>
    <row r="113" spans="1:20" ht="15.75" thickBot="1">
      <c r="A113" s="1"/>
      <c r="B113" s="12" t="s">
        <v>25</v>
      </c>
      <c r="C113" s="12">
        <v>6</v>
      </c>
      <c r="D113" s="12">
        <v>3</v>
      </c>
      <c r="E113" s="12"/>
      <c r="F113" s="9">
        <v>3</v>
      </c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4">
        <f t="shared" si="3"/>
        <v>6</v>
      </c>
    </row>
    <row r="114" spans="1:20" ht="15.75" thickBot="1">
      <c r="A114" s="1">
        <v>30</v>
      </c>
      <c r="B114" s="12" t="s">
        <v>21</v>
      </c>
      <c r="C114" s="12">
        <v>34</v>
      </c>
      <c r="D114" s="12">
        <v>0</v>
      </c>
      <c r="E114" s="12"/>
      <c r="F114" s="9"/>
      <c r="G114" s="9"/>
      <c r="H114" s="12">
        <v>34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v>2</v>
      </c>
      <c r="S114" s="12"/>
      <c r="T114" s="24">
        <f t="shared" si="3"/>
        <v>36</v>
      </c>
    </row>
    <row r="115" spans="1:20" ht="15.75" thickBot="1">
      <c r="A115" s="1"/>
      <c r="B115" s="12" t="s">
        <v>22</v>
      </c>
      <c r="C115" s="12">
        <v>18</v>
      </c>
      <c r="D115" s="12">
        <v>10</v>
      </c>
      <c r="E115" s="12"/>
      <c r="F115" s="9">
        <v>3</v>
      </c>
      <c r="G115" s="9">
        <v>3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4">
        <f t="shared" si="3"/>
        <v>16</v>
      </c>
    </row>
    <row r="116" spans="1:20" ht="15.75" thickBot="1">
      <c r="A116" s="1"/>
      <c r="B116" s="12" t="s">
        <v>23</v>
      </c>
      <c r="C116" s="12"/>
      <c r="D116" s="12">
        <v>0</v>
      </c>
      <c r="E116" s="12"/>
      <c r="F116" s="9"/>
      <c r="G116" s="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4">
        <f t="shared" si="3"/>
        <v>0</v>
      </c>
    </row>
    <row r="117" spans="1:20" ht="15.75" thickBot="1">
      <c r="A117" s="1"/>
      <c r="B117" s="12" t="s">
        <v>24</v>
      </c>
      <c r="C117" s="12">
        <v>34</v>
      </c>
      <c r="D117" s="12">
        <v>17</v>
      </c>
      <c r="E117" s="12"/>
      <c r="F117" s="9">
        <v>5</v>
      </c>
      <c r="G117" s="9">
        <v>7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4">
        <f t="shared" si="3"/>
        <v>29</v>
      </c>
    </row>
    <row r="118" spans="1:20" ht="15.75" thickBot="1">
      <c r="A118" s="1"/>
      <c r="B118" s="12" t="s">
        <v>25</v>
      </c>
      <c r="C118" s="12">
        <v>21</v>
      </c>
      <c r="D118" s="12">
        <v>5</v>
      </c>
      <c r="E118" s="12"/>
      <c r="F118" s="9"/>
      <c r="G118" s="9">
        <v>9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24">
        <f t="shared" si="3"/>
        <v>14</v>
      </c>
    </row>
    <row r="119" spans="1:20" ht="15.75" thickBot="1">
      <c r="A119" s="1">
        <v>31</v>
      </c>
      <c r="B119" s="12" t="s">
        <v>21</v>
      </c>
      <c r="C119" s="12">
        <v>36</v>
      </c>
      <c r="D119" s="12">
        <v>0</v>
      </c>
      <c r="E119" s="12"/>
      <c r="F119" s="9"/>
      <c r="G119" s="9"/>
      <c r="H119" s="12">
        <v>36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2</v>
      </c>
      <c r="S119" s="12"/>
      <c r="T119" s="24">
        <f t="shared" si="3"/>
        <v>38</v>
      </c>
    </row>
    <row r="120" spans="1:20" ht="15.75" thickBot="1">
      <c r="A120" s="1"/>
      <c r="B120" s="12" t="s">
        <v>22</v>
      </c>
      <c r="C120" s="12">
        <v>25</v>
      </c>
      <c r="D120" s="12">
        <v>12</v>
      </c>
      <c r="E120" s="12"/>
      <c r="F120" s="9">
        <v>11</v>
      </c>
      <c r="G120" s="9">
        <v>2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24">
        <f t="shared" si="3"/>
        <v>25</v>
      </c>
    </row>
    <row r="121" spans="1:20" ht="15.75" thickBot="1">
      <c r="A121" s="1"/>
      <c r="B121" s="12" t="s">
        <v>23</v>
      </c>
      <c r="C121" s="12">
        <v>30</v>
      </c>
      <c r="D121" s="12">
        <v>0</v>
      </c>
      <c r="E121" s="12"/>
      <c r="F121" s="9"/>
      <c r="G121" s="9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24">
        <f t="shared" si="3"/>
        <v>0</v>
      </c>
    </row>
    <row r="122" spans="1:20" ht="15.75" thickBot="1">
      <c r="A122" s="1"/>
      <c r="B122" s="12" t="s">
        <v>24</v>
      </c>
      <c r="C122" s="12">
        <v>19</v>
      </c>
      <c r="D122" s="12">
        <v>16</v>
      </c>
      <c r="E122" s="12"/>
      <c r="F122" s="9">
        <v>3</v>
      </c>
      <c r="G122" s="9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24">
        <f t="shared" si="3"/>
        <v>19</v>
      </c>
    </row>
    <row r="123" spans="1:20" ht="15.75" thickBot="1">
      <c r="A123" s="1"/>
      <c r="B123" s="12" t="s">
        <v>25</v>
      </c>
      <c r="C123" s="12">
        <v>17</v>
      </c>
      <c r="D123" s="12">
        <v>7</v>
      </c>
      <c r="E123" s="12"/>
      <c r="F123" s="9">
        <v>7</v>
      </c>
      <c r="G123" s="9">
        <v>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24">
        <f t="shared" si="3"/>
        <v>16</v>
      </c>
    </row>
    <row r="124" spans="1:20" s="17" customFormat="1" ht="16.5" thickBot="1">
      <c r="A124" s="16" t="s">
        <v>30</v>
      </c>
      <c r="B124" s="18"/>
      <c r="C124" s="18">
        <f t="shared" ref="C124:T124" si="4">SUM(C4:C123)</f>
        <v>3278</v>
      </c>
      <c r="D124" s="18">
        <f t="shared" si="4"/>
        <v>1090</v>
      </c>
      <c r="E124" s="18">
        <f t="shared" si="4"/>
        <v>217</v>
      </c>
      <c r="F124" s="18">
        <f t="shared" si="4"/>
        <v>645</v>
      </c>
      <c r="G124" s="18">
        <f t="shared" si="4"/>
        <v>273</v>
      </c>
      <c r="H124" s="18">
        <f t="shared" si="4"/>
        <v>220</v>
      </c>
      <c r="I124" s="18">
        <f t="shared" si="4"/>
        <v>20</v>
      </c>
      <c r="J124" s="18">
        <f t="shared" si="4"/>
        <v>35</v>
      </c>
      <c r="K124" s="18">
        <f t="shared" si="4"/>
        <v>0</v>
      </c>
      <c r="L124" s="18">
        <f t="shared" si="4"/>
        <v>1</v>
      </c>
      <c r="M124" s="18">
        <f t="shared" si="4"/>
        <v>0</v>
      </c>
      <c r="N124" s="18">
        <f t="shared" si="4"/>
        <v>0</v>
      </c>
      <c r="O124" s="18">
        <f t="shared" si="4"/>
        <v>0</v>
      </c>
      <c r="P124" s="18">
        <f t="shared" si="4"/>
        <v>21</v>
      </c>
      <c r="Q124" s="18">
        <f t="shared" si="4"/>
        <v>8</v>
      </c>
      <c r="R124" s="18">
        <f t="shared" si="4"/>
        <v>24</v>
      </c>
      <c r="S124" s="18">
        <f t="shared" si="4"/>
        <v>63</v>
      </c>
      <c r="T124" s="18">
        <f t="shared" si="4"/>
        <v>2617</v>
      </c>
    </row>
  </sheetData>
  <mergeCells count="19">
    <mergeCell ref="H2:H3"/>
    <mergeCell ref="I2:I3"/>
    <mergeCell ref="J2:J3"/>
    <mergeCell ref="A2:A3"/>
    <mergeCell ref="B2:B3"/>
    <mergeCell ref="C2:C3"/>
    <mergeCell ref="D2:D3"/>
    <mergeCell ref="E2:E3"/>
    <mergeCell ref="F2:G2"/>
    <mergeCell ref="K2:K3"/>
    <mergeCell ref="L2:L3"/>
    <mergeCell ref="T2:T3"/>
    <mergeCell ref="N2:N3"/>
    <mergeCell ref="O2:O3"/>
    <mergeCell ref="P2:P3"/>
    <mergeCell ref="Q2:Q3"/>
    <mergeCell ref="R2:R3"/>
    <mergeCell ref="S2:S3"/>
    <mergeCell ref="M2:M3"/>
  </mergeCells>
  <phoneticPr fontId="0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topLeftCell="E119" workbookViewId="0">
      <selection activeCell="A4" sqref="A4:T119"/>
    </sheetView>
  </sheetViews>
  <sheetFormatPr defaultRowHeight="15"/>
  <cols>
    <col min="1" max="1" width="10.28515625" bestFit="1" customWidth="1"/>
    <col min="2" max="4" width="9.140625" style="3"/>
    <col min="5" max="5" width="13.7109375" style="3" customWidth="1"/>
    <col min="6" max="7" width="9.140625" style="20"/>
    <col min="8" max="9" width="13.7109375" style="3" customWidth="1"/>
    <col min="10" max="19" width="9.140625" style="3"/>
    <col min="20" max="20" width="9.140625" style="23"/>
  </cols>
  <sheetData>
    <row r="1" spans="1:20" s="45" customFormat="1" ht="21" thickBot="1">
      <c r="A1" s="46">
        <v>42461</v>
      </c>
      <c r="B1" s="47"/>
      <c r="C1" s="47"/>
      <c r="D1" s="47"/>
      <c r="E1" s="47"/>
      <c r="F1" s="20"/>
      <c r="G1" s="20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3"/>
    </row>
    <row r="2" spans="1:20" s="10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10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5.75" thickBot="1">
      <c r="A4" s="1">
        <v>1</v>
      </c>
      <c r="B4" s="12" t="s">
        <v>21</v>
      </c>
      <c r="C4" s="12">
        <v>62</v>
      </c>
      <c r="D4" s="12">
        <v>0</v>
      </c>
      <c r="E4" s="12">
        <v>0</v>
      </c>
      <c r="F4" s="9">
        <v>0</v>
      </c>
      <c r="G4" s="9">
        <v>0</v>
      </c>
      <c r="H4" s="12">
        <v>21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10</v>
      </c>
      <c r="Q4" s="12">
        <v>0</v>
      </c>
      <c r="R4" s="12">
        <v>2</v>
      </c>
      <c r="S4" s="12">
        <v>3</v>
      </c>
      <c r="T4" s="24">
        <f>SUM(D4:S4)</f>
        <v>36</v>
      </c>
    </row>
    <row r="5" spans="1:20" ht="15.75" thickBot="1">
      <c r="A5" s="1"/>
      <c r="B5" s="12" t="s">
        <v>22</v>
      </c>
      <c r="C5" s="12">
        <v>24</v>
      </c>
      <c r="D5" s="12">
        <v>12</v>
      </c>
      <c r="E5" s="12"/>
      <c r="F5" s="9">
        <v>7</v>
      </c>
      <c r="G5" s="9">
        <v>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">
        <f>SUM(D5:S5)</f>
        <v>22</v>
      </c>
    </row>
    <row r="6" spans="1:20" ht="15.75" thickBot="1">
      <c r="A6" s="1"/>
      <c r="B6" s="12" t="s">
        <v>23</v>
      </c>
      <c r="C6" s="12">
        <v>0</v>
      </c>
      <c r="D6" s="12">
        <v>0</v>
      </c>
      <c r="E6" s="12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4">
        <f>SUM(C6:S6)</f>
        <v>0</v>
      </c>
    </row>
    <row r="7" spans="1:20" ht="15.75" thickBot="1">
      <c r="A7" s="1"/>
      <c r="B7" s="12" t="s">
        <v>24</v>
      </c>
      <c r="C7" s="12">
        <v>0</v>
      </c>
      <c r="D7" s="12">
        <v>0</v>
      </c>
      <c r="E7" s="12"/>
      <c r="F7" s="9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4">
        <f>SUM(C7:S7)</f>
        <v>0</v>
      </c>
    </row>
    <row r="8" spans="1:20" ht="15.75" thickBot="1">
      <c r="A8" s="1"/>
      <c r="B8" s="12" t="s">
        <v>25</v>
      </c>
      <c r="C8" s="12">
        <v>18</v>
      </c>
      <c r="D8" s="12">
        <v>9</v>
      </c>
      <c r="E8" s="12"/>
      <c r="F8" s="9">
        <v>8</v>
      </c>
      <c r="G8" s="9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>
        <f t="shared" ref="T8:T39" si="0">SUM(D8:S8)</f>
        <v>18</v>
      </c>
    </row>
    <row r="9" spans="1:20" ht="15.75" thickBot="1">
      <c r="A9" s="1">
        <v>2</v>
      </c>
      <c r="B9" s="12" t="s">
        <v>21</v>
      </c>
      <c r="C9" s="12">
        <v>10</v>
      </c>
      <c r="D9" s="12">
        <v>0</v>
      </c>
      <c r="E9" s="12"/>
      <c r="F9" s="9"/>
      <c r="G9" s="9"/>
      <c r="H9" s="12"/>
      <c r="I9" s="12"/>
      <c r="J9" s="12">
        <v>4</v>
      </c>
      <c r="K9" s="12"/>
      <c r="L9" s="12"/>
      <c r="M9" s="12"/>
      <c r="N9" s="12"/>
      <c r="O9" s="12"/>
      <c r="P9" s="12"/>
      <c r="Q9" s="12"/>
      <c r="R9" s="12"/>
      <c r="S9" s="12"/>
      <c r="T9" s="24">
        <f t="shared" si="0"/>
        <v>4</v>
      </c>
    </row>
    <row r="10" spans="1:20" ht="15.75" thickBot="1">
      <c r="A10" s="1"/>
      <c r="B10" s="12" t="s">
        <v>22</v>
      </c>
      <c r="C10" s="12">
        <v>30</v>
      </c>
      <c r="D10" s="12">
        <v>14</v>
      </c>
      <c r="E10" s="12"/>
      <c r="F10" s="9">
        <v>15</v>
      </c>
      <c r="G10" s="9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>
        <f t="shared" si="0"/>
        <v>30</v>
      </c>
    </row>
    <row r="11" spans="1:20" ht="15.75" thickBot="1">
      <c r="A11" s="1"/>
      <c r="B11" s="12" t="s">
        <v>27</v>
      </c>
      <c r="C11" s="12">
        <v>60</v>
      </c>
      <c r="D11" s="12">
        <v>16</v>
      </c>
      <c r="E11" s="12">
        <v>26</v>
      </c>
      <c r="F11" s="9">
        <v>10</v>
      </c>
      <c r="G11" s="9">
        <v>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>
        <f t="shared" si="0"/>
        <v>55</v>
      </c>
    </row>
    <row r="12" spans="1:20" ht="15.75" thickBot="1">
      <c r="A12" s="1"/>
      <c r="B12" s="12" t="s">
        <v>23</v>
      </c>
      <c r="C12" s="12">
        <v>0</v>
      </c>
      <c r="D12" s="12">
        <v>0</v>
      </c>
      <c r="E12" s="12"/>
      <c r="F12" s="9"/>
      <c r="G12" s="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>
        <f t="shared" si="0"/>
        <v>0</v>
      </c>
    </row>
    <row r="13" spans="1:20" ht="15.75" thickBot="1">
      <c r="A13" s="1"/>
      <c r="B13" s="12" t="s">
        <v>28</v>
      </c>
      <c r="C13" s="12">
        <v>53</v>
      </c>
      <c r="D13" s="12">
        <v>26</v>
      </c>
      <c r="E13" s="12"/>
      <c r="F13" s="9">
        <v>10</v>
      </c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4">
        <f t="shared" si="0"/>
        <v>36</v>
      </c>
    </row>
    <row r="14" spans="1:20" ht="15.75" thickBot="1">
      <c r="A14" s="1"/>
      <c r="B14" s="12" t="s">
        <v>24</v>
      </c>
      <c r="C14" s="12">
        <v>52</v>
      </c>
      <c r="D14" s="12">
        <v>41</v>
      </c>
      <c r="E14" s="12"/>
      <c r="F14" s="9">
        <v>6</v>
      </c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4">
        <f t="shared" si="0"/>
        <v>47</v>
      </c>
    </row>
    <row r="15" spans="1:20" ht="15.75" thickBot="1">
      <c r="A15" s="1">
        <v>5</v>
      </c>
      <c r="B15" s="12" t="s">
        <v>21</v>
      </c>
      <c r="C15" s="12">
        <v>42</v>
      </c>
      <c r="D15" s="12">
        <v>0</v>
      </c>
      <c r="E15" s="12"/>
      <c r="F15" s="9"/>
      <c r="G15" s="9"/>
      <c r="H15" s="12"/>
      <c r="I15" s="12">
        <v>34</v>
      </c>
      <c r="J15" s="12"/>
      <c r="K15" s="12"/>
      <c r="L15" s="12"/>
      <c r="M15" s="12"/>
      <c r="N15" s="12"/>
      <c r="O15" s="12"/>
      <c r="P15" s="12"/>
      <c r="Q15" s="12"/>
      <c r="R15" s="12">
        <v>2</v>
      </c>
      <c r="S15" s="12"/>
      <c r="T15" s="24">
        <f t="shared" si="0"/>
        <v>36</v>
      </c>
    </row>
    <row r="16" spans="1:20" ht="15.75" thickBot="1">
      <c r="A16" s="1"/>
      <c r="B16" s="12" t="s">
        <v>22</v>
      </c>
      <c r="C16" s="12">
        <v>26</v>
      </c>
      <c r="D16" s="12">
        <v>13</v>
      </c>
      <c r="E16" s="12"/>
      <c r="F16" s="9">
        <v>10</v>
      </c>
      <c r="G16" s="9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4">
        <f t="shared" si="0"/>
        <v>24</v>
      </c>
    </row>
    <row r="17" spans="1:20" ht="15.75" thickBot="1">
      <c r="A17" s="1"/>
      <c r="B17" s="12" t="s">
        <v>23</v>
      </c>
      <c r="C17" s="12">
        <v>42</v>
      </c>
      <c r="D17" s="12">
        <v>0</v>
      </c>
      <c r="E17" s="12"/>
      <c r="F17" s="9"/>
      <c r="G17" s="9"/>
      <c r="H17" s="12"/>
      <c r="I17" s="12">
        <v>40</v>
      </c>
      <c r="J17" s="12"/>
      <c r="K17" s="12"/>
      <c r="L17" s="12"/>
      <c r="M17" s="12"/>
      <c r="N17" s="12"/>
      <c r="O17" s="12"/>
      <c r="P17" s="12"/>
      <c r="Q17" s="12"/>
      <c r="R17" s="12">
        <v>2</v>
      </c>
      <c r="S17" s="12"/>
      <c r="T17" s="24">
        <f t="shared" si="0"/>
        <v>42</v>
      </c>
    </row>
    <row r="18" spans="1:20" ht="15.75" thickBot="1">
      <c r="A18" s="1"/>
      <c r="B18" s="12" t="s">
        <v>24</v>
      </c>
      <c r="C18" s="12">
        <v>0</v>
      </c>
      <c r="D18" s="12">
        <v>0</v>
      </c>
      <c r="E18" s="12"/>
      <c r="F18" s="9">
        <v>0</v>
      </c>
      <c r="G18" s="9"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>
        <f t="shared" si="0"/>
        <v>0</v>
      </c>
    </row>
    <row r="19" spans="1:20" ht="15.75" thickBot="1">
      <c r="A19" s="1"/>
      <c r="B19" s="12" t="s">
        <v>25</v>
      </c>
      <c r="C19" s="12">
        <v>26</v>
      </c>
      <c r="D19" s="12">
        <v>6</v>
      </c>
      <c r="E19" s="12"/>
      <c r="F19" s="9">
        <v>13</v>
      </c>
      <c r="G19" s="9">
        <v>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4">
        <f t="shared" si="0"/>
        <v>21</v>
      </c>
    </row>
    <row r="20" spans="1:20" ht="15.75" thickBot="1">
      <c r="A20" s="1">
        <v>6</v>
      </c>
      <c r="B20" s="12" t="s">
        <v>21</v>
      </c>
      <c r="C20" s="12">
        <v>0</v>
      </c>
      <c r="D20" s="12">
        <v>0</v>
      </c>
      <c r="E20" s="12"/>
      <c r="F20" s="9"/>
      <c r="G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>
        <f t="shared" si="0"/>
        <v>0</v>
      </c>
    </row>
    <row r="21" spans="1:20" ht="15.75" thickBot="1">
      <c r="A21" s="1"/>
      <c r="B21" s="12" t="s">
        <v>22</v>
      </c>
      <c r="C21" s="12">
        <v>18</v>
      </c>
      <c r="D21" s="12">
        <v>3</v>
      </c>
      <c r="E21" s="12"/>
      <c r="F21" s="9">
        <v>10</v>
      </c>
      <c r="G21" s="9">
        <v>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>
        <f t="shared" si="0"/>
        <v>18</v>
      </c>
    </row>
    <row r="22" spans="1:20" ht="15.75" thickBot="1">
      <c r="A22" s="1"/>
      <c r="B22" s="12" t="s">
        <v>23</v>
      </c>
      <c r="C22" s="12">
        <v>0</v>
      </c>
      <c r="D22" s="12">
        <v>0</v>
      </c>
      <c r="E22" s="12"/>
      <c r="F22" s="9"/>
      <c r="G22" s="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4">
        <f t="shared" si="0"/>
        <v>0</v>
      </c>
    </row>
    <row r="23" spans="1:20" ht="15.75" thickBot="1">
      <c r="A23" s="1"/>
      <c r="B23" s="12" t="s">
        <v>24</v>
      </c>
      <c r="C23" s="12">
        <v>38</v>
      </c>
      <c r="D23" s="12">
        <v>12</v>
      </c>
      <c r="E23" s="12"/>
      <c r="F23" s="9">
        <v>5</v>
      </c>
      <c r="G23" s="9">
        <v>11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f t="shared" si="0"/>
        <v>28</v>
      </c>
    </row>
    <row r="24" spans="1:20" ht="15.75" thickBot="1">
      <c r="A24" s="1"/>
      <c r="B24" s="12" t="s">
        <v>25</v>
      </c>
      <c r="C24" s="12">
        <v>21</v>
      </c>
      <c r="D24" s="12">
        <v>7</v>
      </c>
      <c r="E24" s="12"/>
      <c r="F24" s="9">
        <v>9</v>
      </c>
      <c r="G24" s="9">
        <v>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4">
        <f t="shared" si="0"/>
        <v>18</v>
      </c>
    </row>
    <row r="25" spans="1:20" ht="15.75" thickBot="1">
      <c r="A25" s="1">
        <v>7</v>
      </c>
      <c r="B25" s="12" t="s">
        <v>21</v>
      </c>
      <c r="C25" s="12">
        <v>0</v>
      </c>
      <c r="D25" s="12">
        <v>0</v>
      </c>
      <c r="E25" s="12"/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4">
        <f t="shared" si="0"/>
        <v>0</v>
      </c>
    </row>
    <row r="26" spans="1:20" ht="15.75" thickBot="1">
      <c r="A26" s="1"/>
      <c r="B26" s="12" t="s">
        <v>22</v>
      </c>
      <c r="C26" s="12">
        <v>30</v>
      </c>
      <c r="D26" s="12">
        <v>13</v>
      </c>
      <c r="E26" s="12"/>
      <c r="F26" s="9">
        <v>11</v>
      </c>
      <c r="G26" s="9">
        <v>6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4">
        <f t="shared" si="0"/>
        <v>30</v>
      </c>
    </row>
    <row r="27" spans="1:20" ht="15.75" thickBot="1">
      <c r="A27" s="1"/>
      <c r="B27" s="12" t="s">
        <v>23</v>
      </c>
      <c r="C27" s="12">
        <v>89</v>
      </c>
      <c r="D27" s="12">
        <v>0</v>
      </c>
      <c r="E27" s="12"/>
      <c r="F27" s="9"/>
      <c r="G27" s="9"/>
      <c r="H27" s="12"/>
      <c r="I27" s="12">
        <v>52</v>
      </c>
      <c r="J27" s="12"/>
      <c r="K27" s="12"/>
      <c r="L27" s="12"/>
      <c r="M27" s="12"/>
      <c r="N27" s="12"/>
      <c r="O27" s="12"/>
      <c r="P27" s="12"/>
      <c r="Q27" s="12"/>
      <c r="R27" s="12">
        <v>2</v>
      </c>
      <c r="S27" s="12"/>
      <c r="T27" s="24">
        <f t="shared" si="0"/>
        <v>54</v>
      </c>
    </row>
    <row r="28" spans="1:20" ht="15.75" thickBot="1">
      <c r="A28" s="1"/>
      <c r="B28" s="12" t="s">
        <v>24</v>
      </c>
      <c r="C28" s="12">
        <v>27</v>
      </c>
      <c r="D28" s="12">
        <v>9</v>
      </c>
      <c r="E28" s="12"/>
      <c r="F28" s="9">
        <v>11</v>
      </c>
      <c r="G28" s="9">
        <v>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>
        <f t="shared" si="0"/>
        <v>24</v>
      </c>
    </row>
    <row r="29" spans="1:20" ht="15.75" thickBot="1">
      <c r="A29" s="1"/>
      <c r="B29" s="12" t="s">
        <v>25</v>
      </c>
      <c r="C29" s="12">
        <v>23</v>
      </c>
      <c r="D29" s="12">
        <v>9</v>
      </c>
      <c r="E29" s="12"/>
      <c r="F29" s="9">
        <v>5</v>
      </c>
      <c r="G29" s="9">
        <v>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>
        <f t="shared" si="0"/>
        <v>17</v>
      </c>
    </row>
    <row r="30" spans="1:20" ht="15.75" thickBot="1">
      <c r="A30" s="1">
        <v>8</v>
      </c>
      <c r="B30" s="12" t="s">
        <v>21</v>
      </c>
      <c r="C30" s="12">
        <v>35</v>
      </c>
      <c r="D30" s="12">
        <v>0</v>
      </c>
      <c r="E30" s="12"/>
      <c r="F30" s="9"/>
      <c r="G30" s="9"/>
      <c r="H30" s="12"/>
      <c r="I30" s="12">
        <v>33</v>
      </c>
      <c r="J30" s="12"/>
      <c r="K30" s="12"/>
      <c r="L30" s="12"/>
      <c r="M30" s="12"/>
      <c r="N30" s="12"/>
      <c r="O30" s="12"/>
      <c r="P30" s="12"/>
      <c r="Q30" s="12"/>
      <c r="R30" s="12">
        <v>2</v>
      </c>
      <c r="S30" s="12"/>
      <c r="T30" s="24">
        <f t="shared" si="0"/>
        <v>35</v>
      </c>
    </row>
    <row r="31" spans="1:20" ht="15.75" thickBot="1">
      <c r="A31" s="1"/>
      <c r="B31" s="12" t="s">
        <v>22</v>
      </c>
      <c r="C31" s="12">
        <v>24</v>
      </c>
      <c r="D31" s="12">
        <v>8</v>
      </c>
      <c r="E31" s="12"/>
      <c r="F31" s="9">
        <v>15</v>
      </c>
      <c r="G31" s="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4">
        <f t="shared" si="0"/>
        <v>23</v>
      </c>
    </row>
    <row r="32" spans="1:20" ht="15.75" thickBot="1">
      <c r="A32" s="1"/>
      <c r="B32" s="12" t="s">
        <v>23</v>
      </c>
      <c r="C32" s="12">
        <v>0</v>
      </c>
      <c r="D32" s="12">
        <v>0</v>
      </c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>
        <f t="shared" si="0"/>
        <v>0</v>
      </c>
    </row>
    <row r="33" spans="1:20" ht="15.75" thickBot="1">
      <c r="A33" s="1"/>
      <c r="B33" s="12" t="s">
        <v>24</v>
      </c>
      <c r="C33" s="12">
        <v>0</v>
      </c>
      <c r="D33" s="12">
        <v>0</v>
      </c>
      <c r="E33" s="12"/>
      <c r="F33" s="9"/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4">
        <f t="shared" si="0"/>
        <v>0</v>
      </c>
    </row>
    <row r="34" spans="1:20" ht="15.75" thickBot="1">
      <c r="A34" s="1"/>
      <c r="B34" s="12" t="s">
        <v>25</v>
      </c>
      <c r="C34" s="12">
        <v>32</v>
      </c>
      <c r="D34" s="12">
        <v>14</v>
      </c>
      <c r="E34" s="12"/>
      <c r="F34" s="9">
        <v>13</v>
      </c>
      <c r="G34" s="9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>
        <f t="shared" si="0"/>
        <v>28</v>
      </c>
    </row>
    <row r="35" spans="1:20" ht="15.75" thickBot="1">
      <c r="A35" s="1">
        <v>9</v>
      </c>
      <c r="B35" s="12" t="s">
        <v>21</v>
      </c>
      <c r="C35" s="12">
        <v>40</v>
      </c>
      <c r="D35" s="12">
        <v>0</v>
      </c>
      <c r="E35" s="12"/>
      <c r="F35" s="9"/>
      <c r="G35" s="9"/>
      <c r="H35" s="12"/>
      <c r="I35" s="12">
        <v>21</v>
      </c>
      <c r="J35" s="12"/>
      <c r="K35" s="12"/>
      <c r="L35" s="12"/>
      <c r="M35" s="12"/>
      <c r="N35" s="12"/>
      <c r="O35" s="12"/>
      <c r="P35" s="12"/>
      <c r="Q35" s="12"/>
      <c r="R35" s="12">
        <v>2</v>
      </c>
      <c r="S35" s="12"/>
      <c r="T35" s="24">
        <f t="shared" si="0"/>
        <v>23</v>
      </c>
    </row>
    <row r="36" spans="1:20" ht="15.75" thickBot="1">
      <c r="A36" s="1"/>
      <c r="B36" s="12" t="s">
        <v>22</v>
      </c>
      <c r="C36" s="12">
        <v>52</v>
      </c>
      <c r="D36" s="12">
        <v>37</v>
      </c>
      <c r="E36" s="12"/>
      <c r="F36" s="9">
        <v>14</v>
      </c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>
        <f t="shared" si="0"/>
        <v>51</v>
      </c>
    </row>
    <row r="37" spans="1:20" ht="15.75" thickBot="1">
      <c r="A37" s="1"/>
      <c r="B37" s="12" t="s">
        <v>27</v>
      </c>
      <c r="C37" s="12">
        <v>66</v>
      </c>
      <c r="D37" s="12">
        <v>17</v>
      </c>
      <c r="E37" s="12">
        <v>38</v>
      </c>
      <c r="F37" s="9">
        <v>10</v>
      </c>
      <c r="G37" s="9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>
        <f t="shared" si="0"/>
        <v>66</v>
      </c>
    </row>
    <row r="38" spans="1:20" ht="15.75" thickBot="1">
      <c r="A38" s="1"/>
      <c r="B38" s="12" t="s">
        <v>23</v>
      </c>
      <c r="C38" s="12">
        <v>40</v>
      </c>
      <c r="D38" s="12">
        <v>0</v>
      </c>
      <c r="E38" s="12"/>
      <c r="F38" s="9"/>
      <c r="G38" s="9"/>
      <c r="H38" s="12"/>
      <c r="I38" s="12"/>
      <c r="J38" s="12">
        <v>36</v>
      </c>
      <c r="K38" s="12"/>
      <c r="L38" s="12"/>
      <c r="M38" s="12"/>
      <c r="N38" s="12"/>
      <c r="O38" s="12"/>
      <c r="P38" s="12"/>
      <c r="Q38" s="12"/>
      <c r="R38" s="12">
        <v>1</v>
      </c>
      <c r="S38" s="12"/>
      <c r="T38" s="24">
        <f t="shared" si="0"/>
        <v>37</v>
      </c>
    </row>
    <row r="39" spans="1:20" ht="15.75" thickBot="1">
      <c r="A39" s="1"/>
      <c r="B39" s="12" t="s">
        <v>28</v>
      </c>
      <c r="C39" s="12">
        <v>52</v>
      </c>
      <c r="D39" s="12">
        <v>26</v>
      </c>
      <c r="E39" s="12"/>
      <c r="F39" s="9">
        <v>9</v>
      </c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>
        <f t="shared" si="0"/>
        <v>35</v>
      </c>
    </row>
    <row r="40" spans="1:20" ht="15.75" thickBot="1">
      <c r="A40" s="1"/>
      <c r="B40" s="12" t="s">
        <v>24</v>
      </c>
      <c r="C40" s="12">
        <v>53</v>
      </c>
      <c r="D40" s="12">
        <v>23</v>
      </c>
      <c r="E40" s="12"/>
      <c r="F40" s="9">
        <v>16</v>
      </c>
      <c r="G40" s="9">
        <v>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4">
        <f t="shared" ref="T40:T71" si="1">SUM(D40:S40)</f>
        <v>44</v>
      </c>
    </row>
    <row r="41" spans="1:20" ht="15.75" thickBot="1">
      <c r="A41" s="1">
        <v>12</v>
      </c>
      <c r="B41" s="12" t="s">
        <v>21</v>
      </c>
      <c r="C41" s="12">
        <v>50</v>
      </c>
      <c r="D41" s="12">
        <v>0</v>
      </c>
      <c r="E41" s="12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4">
        <f t="shared" si="1"/>
        <v>0</v>
      </c>
    </row>
    <row r="42" spans="1:20" ht="15.75" thickBot="1">
      <c r="A42" s="1"/>
      <c r="B42" s="12" t="s">
        <v>22</v>
      </c>
      <c r="C42" s="12">
        <v>20</v>
      </c>
      <c r="D42" s="12">
        <v>9</v>
      </c>
      <c r="E42" s="12"/>
      <c r="F42" s="9">
        <v>6</v>
      </c>
      <c r="G42" s="9">
        <v>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4">
        <f t="shared" si="1"/>
        <v>19</v>
      </c>
    </row>
    <row r="43" spans="1:20" ht="15.75" thickBot="1">
      <c r="A43" s="1"/>
      <c r="B43" s="12" t="s">
        <v>23</v>
      </c>
      <c r="C43" s="12">
        <v>50</v>
      </c>
      <c r="D43" s="12">
        <v>0</v>
      </c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4">
        <f t="shared" si="1"/>
        <v>0</v>
      </c>
    </row>
    <row r="44" spans="1:20" ht="15.75" thickBot="1">
      <c r="A44" s="1"/>
      <c r="B44" s="12" t="s">
        <v>24</v>
      </c>
      <c r="C44" s="12">
        <v>18</v>
      </c>
      <c r="D44" s="12">
        <v>4</v>
      </c>
      <c r="E44" s="12"/>
      <c r="F44" s="9">
        <v>5</v>
      </c>
      <c r="G44" s="9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>
        <f t="shared" si="1"/>
        <v>11</v>
      </c>
    </row>
    <row r="45" spans="1:20" ht="15.75" thickBot="1">
      <c r="A45" s="1"/>
      <c r="B45" s="12" t="s">
        <v>25</v>
      </c>
      <c r="C45" s="12">
        <v>14</v>
      </c>
      <c r="D45" s="12">
        <v>3</v>
      </c>
      <c r="E45" s="12"/>
      <c r="F45" s="9">
        <v>4</v>
      </c>
      <c r="G45" s="9">
        <v>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4">
        <f t="shared" si="1"/>
        <v>9</v>
      </c>
    </row>
    <row r="46" spans="1:20" ht="15.75" thickBot="1">
      <c r="A46" s="1">
        <v>13</v>
      </c>
      <c r="B46" s="12" t="s">
        <v>21</v>
      </c>
      <c r="C46" s="12">
        <v>0</v>
      </c>
      <c r="D46" s="12">
        <v>0</v>
      </c>
      <c r="E46" s="12"/>
      <c r="F46" s="9"/>
      <c r="G46" s="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4">
        <f t="shared" si="1"/>
        <v>0</v>
      </c>
    </row>
    <row r="47" spans="1:20" ht="15.75" thickBot="1">
      <c r="A47" s="1"/>
      <c r="B47" s="12" t="s">
        <v>22</v>
      </c>
      <c r="C47" s="12">
        <v>27</v>
      </c>
      <c r="D47" s="12">
        <v>11</v>
      </c>
      <c r="E47" s="12"/>
      <c r="F47" s="9">
        <v>5</v>
      </c>
      <c r="G47" s="9">
        <v>11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4">
        <f t="shared" si="1"/>
        <v>27</v>
      </c>
    </row>
    <row r="48" spans="1:20" ht="15.75" thickBot="1">
      <c r="A48" s="1"/>
      <c r="B48" s="12" t="s">
        <v>23</v>
      </c>
      <c r="C48" s="12">
        <v>40</v>
      </c>
      <c r="D48" s="12">
        <v>0</v>
      </c>
      <c r="E48" s="12"/>
      <c r="F48" s="9"/>
      <c r="G48" s="9"/>
      <c r="H48" s="12"/>
      <c r="I48" s="12">
        <v>22</v>
      </c>
      <c r="J48" s="12"/>
      <c r="K48" s="12"/>
      <c r="L48" s="12"/>
      <c r="M48" s="12"/>
      <c r="N48" s="12"/>
      <c r="O48" s="12"/>
      <c r="P48" s="12"/>
      <c r="Q48" s="12"/>
      <c r="R48" s="12">
        <v>3</v>
      </c>
      <c r="S48" s="12"/>
      <c r="T48" s="24">
        <f t="shared" si="1"/>
        <v>25</v>
      </c>
    </row>
    <row r="49" spans="1:20" ht="15.75" thickBot="1">
      <c r="A49" s="1"/>
      <c r="B49" s="12" t="s">
        <v>24</v>
      </c>
      <c r="C49" s="12">
        <v>28</v>
      </c>
      <c r="D49" s="12">
        <v>14</v>
      </c>
      <c r="E49" s="12"/>
      <c r="F49" s="9">
        <v>7</v>
      </c>
      <c r="G49" s="9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4">
        <f t="shared" si="1"/>
        <v>22</v>
      </c>
    </row>
    <row r="50" spans="1:20" ht="15.75" thickBot="1">
      <c r="A50" s="1"/>
      <c r="B50" s="12" t="s">
        <v>25</v>
      </c>
      <c r="C50" s="12">
        <v>25</v>
      </c>
      <c r="D50" s="12">
        <v>13</v>
      </c>
      <c r="E50" s="12"/>
      <c r="F50" s="9">
        <v>1</v>
      </c>
      <c r="G50" s="9">
        <v>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4">
        <f t="shared" si="1"/>
        <v>22</v>
      </c>
    </row>
    <row r="51" spans="1:20" ht="15.75" thickBot="1">
      <c r="A51" s="1">
        <v>14</v>
      </c>
      <c r="B51" s="12" t="s">
        <v>21</v>
      </c>
      <c r="C51" s="12">
        <v>51</v>
      </c>
      <c r="D51" s="12">
        <v>0</v>
      </c>
      <c r="E51" s="12"/>
      <c r="F51" s="9"/>
      <c r="G51" s="9"/>
      <c r="H51" s="12">
        <v>44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v>2</v>
      </c>
      <c r="S51" s="12"/>
      <c r="T51" s="24">
        <f t="shared" si="1"/>
        <v>46</v>
      </c>
    </row>
    <row r="52" spans="1:20" ht="15.75" thickBot="1">
      <c r="A52" s="1"/>
      <c r="B52" s="12" t="s">
        <v>22</v>
      </c>
      <c r="C52" s="12">
        <v>14</v>
      </c>
      <c r="D52" s="12">
        <v>6</v>
      </c>
      <c r="E52" s="12"/>
      <c r="F52" s="9">
        <v>5</v>
      </c>
      <c r="G52" s="9">
        <v>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4">
        <f t="shared" si="1"/>
        <v>14</v>
      </c>
    </row>
    <row r="53" spans="1:20" ht="15.75" thickBot="1">
      <c r="A53" s="1"/>
      <c r="B53" s="12" t="s">
        <v>23</v>
      </c>
      <c r="C53" s="12">
        <v>40</v>
      </c>
      <c r="D53" s="12">
        <v>0</v>
      </c>
      <c r="E53" s="12"/>
      <c r="F53" s="9"/>
      <c r="G53" s="9"/>
      <c r="H53" s="12"/>
      <c r="I53" s="12"/>
      <c r="J53" s="12"/>
      <c r="K53" s="12">
        <v>38</v>
      </c>
      <c r="L53" s="12"/>
      <c r="M53" s="12"/>
      <c r="N53" s="12"/>
      <c r="O53" s="12"/>
      <c r="P53" s="12"/>
      <c r="Q53" s="12"/>
      <c r="R53" s="12">
        <v>2</v>
      </c>
      <c r="S53" s="12"/>
      <c r="T53" s="24">
        <f t="shared" si="1"/>
        <v>40</v>
      </c>
    </row>
    <row r="54" spans="1:20" ht="15.75" thickBot="1">
      <c r="A54" s="1"/>
      <c r="B54" s="12" t="s">
        <v>24</v>
      </c>
      <c r="C54" s="12">
        <v>25</v>
      </c>
      <c r="D54" s="12">
        <v>6</v>
      </c>
      <c r="E54" s="12"/>
      <c r="F54" s="9">
        <v>9</v>
      </c>
      <c r="G54" s="9">
        <v>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4">
        <f t="shared" si="1"/>
        <v>17</v>
      </c>
    </row>
    <row r="55" spans="1:20" ht="15.75" thickBot="1">
      <c r="A55" s="1"/>
      <c r="B55" s="12" t="s">
        <v>25</v>
      </c>
      <c r="C55" s="12">
        <v>29</v>
      </c>
      <c r="D55" s="12">
        <v>7</v>
      </c>
      <c r="E55" s="12"/>
      <c r="F55" s="9">
        <v>12</v>
      </c>
      <c r="G55" s="9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4">
        <f t="shared" si="1"/>
        <v>22</v>
      </c>
    </row>
    <row r="56" spans="1:20" ht="15.75" thickBot="1">
      <c r="A56" s="1">
        <v>15</v>
      </c>
      <c r="B56" s="12" t="s">
        <v>21</v>
      </c>
      <c r="C56" s="12">
        <v>43</v>
      </c>
      <c r="D56" s="12">
        <v>0</v>
      </c>
      <c r="E56" s="12">
        <v>14</v>
      </c>
      <c r="F56" s="9"/>
      <c r="G56" s="9"/>
      <c r="H56" s="12"/>
      <c r="I56" s="12"/>
      <c r="J56" s="12"/>
      <c r="K56" s="12">
        <v>24</v>
      </c>
      <c r="L56" s="12"/>
      <c r="M56" s="12"/>
      <c r="N56" s="12"/>
      <c r="O56" s="12"/>
      <c r="P56" s="12"/>
      <c r="Q56" s="12"/>
      <c r="R56" s="12"/>
      <c r="S56" s="12"/>
      <c r="T56" s="24">
        <f t="shared" si="1"/>
        <v>38</v>
      </c>
    </row>
    <row r="57" spans="1:20" ht="15.75" thickBot="1">
      <c r="A57" s="1"/>
      <c r="B57" s="12" t="s">
        <v>22</v>
      </c>
      <c r="C57" s="12">
        <v>21</v>
      </c>
      <c r="D57" s="12">
        <v>4</v>
      </c>
      <c r="E57" s="12"/>
      <c r="F57" s="9">
        <v>13</v>
      </c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4">
        <f t="shared" si="1"/>
        <v>17</v>
      </c>
    </row>
    <row r="58" spans="1:20" ht="15.75" thickBot="1">
      <c r="A58" s="1"/>
      <c r="B58" s="12" t="s">
        <v>23</v>
      </c>
      <c r="C58" s="12">
        <v>0</v>
      </c>
      <c r="D58" s="12">
        <v>0</v>
      </c>
      <c r="E58" s="12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4">
        <f t="shared" si="1"/>
        <v>0</v>
      </c>
    </row>
    <row r="59" spans="1:20" ht="15.75" thickBot="1">
      <c r="A59" s="1"/>
      <c r="B59" s="12" t="s">
        <v>24</v>
      </c>
      <c r="C59" s="12">
        <v>0</v>
      </c>
      <c r="D59" s="12">
        <v>0</v>
      </c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4">
        <f t="shared" si="1"/>
        <v>0</v>
      </c>
    </row>
    <row r="60" spans="1:20" ht="15.75" thickBot="1">
      <c r="A60" s="1"/>
      <c r="B60" s="12" t="s">
        <v>25</v>
      </c>
      <c r="C60" s="12">
        <v>26</v>
      </c>
      <c r="D60" s="12">
        <v>11</v>
      </c>
      <c r="E60" s="12"/>
      <c r="F60" s="9">
        <v>9</v>
      </c>
      <c r="G60" s="9">
        <v>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4">
        <f t="shared" si="1"/>
        <v>22</v>
      </c>
    </row>
    <row r="61" spans="1:20" ht="15.75" thickBot="1">
      <c r="A61" s="1">
        <v>16</v>
      </c>
      <c r="B61" s="12" t="s">
        <v>21</v>
      </c>
      <c r="C61" s="12">
        <v>40</v>
      </c>
      <c r="D61" s="12">
        <v>0</v>
      </c>
      <c r="E61" s="12"/>
      <c r="F61" s="9"/>
      <c r="G61" s="9"/>
      <c r="H61" s="12"/>
      <c r="I61" s="12">
        <v>22</v>
      </c>
      <c r="J61" s="12"/>
      <c r="K61" s="12"/>
      <c r="L61" s="12"/>
      <c r="M61" s="12"/>
      <c r="N61" s="12"/>
      <c r="O61" s="12"/>
      <c r="P61" s="12"/>
      <c r="Q61" s="12"/>
      <c r="R61" s="12">
        <v>2</v>
      </c>
      <c r="S61" s="12"/>
      <c r="T61" s="24">
        <f t="shared" si="1"/>
        <v>24</v>
      </c>
    </row>
    <row r="62" spans="1:20" ht="15.75" thickBot="1">
      <c r="A62" s="1"/>
      <c r="B62" s="12" t="s">
        <v>22</v>
      </c>
      <c r="C62" s="12">
        <v>39</v>
      </c>
      <c r="D62" s="12">
        <v>19</v>
      </c>
      <c r="E62" s="12"/>
      <c r="F62" s="9">
        <v>16</v>
      </c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4">
        <f t="shared" si="1"/>
        <v>35</v>
      </c>
    </row>
    <row r="63" spans="1:20" ht="15.75" thickBot="1">
      <c r="A63" s="1"/>
      <c r="B63" s="12" t="s">
        <v>27</v>
      </c>
      <c r="C63" s="12">
        <v>44</v>
      </c>
      <c r="D63" s="12">
        <v>20</v>
      </c>
      <c r="E63" s="12"/>
      <c r="F63" s="9">
        <v>12</v>
      </c>
      <c r="G63" s="9">
        <v>3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4">
        <f t="shared" si="1"/>
        <v>35</v>
      </c>
    </row>
    <row r="64" spans="1:20" ht="15.75" thickBot="1">
      <c r="A64" s="1"/>
      <c r="B64" s="12" t="s">
        <v>23</v>
      </c>
      <c r="C64" s="12">
        <v>0</v>
      </c>
      <c r="D64" s="12">
        <v>0</v>
      </c>
      <c r="E64" s="12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4">
        <f t="shared" si="1"/>
        <v>0</v>
      </c>
    </row>
    <row r="65" spans="1:20" ht="15.75" thickBot="1">
      <c r="A65" s="1"/>
      <c r="B65" s="12" t="s">
        <v>28</v>
      </c>
      <c r="C65" s="12">
        <v>52</v>
      </c>
      <c r="D65" s="12">
        <v>35</v>
      </c>
      <c r="E65" s="12"/>
      <c r="F65" s="9">
        <v>11</v>
      </c>
      <c r="G65" s="9">
        <v>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4">
        <f t="shared" si="1"/>
        <v>52</v>
      </c>
    </row>
    <row r="66" spans="1:20" ht="15.75" thickBot="1">
      <c r="A66" s="1"/>
      <c r="B66" s="12" t="s">
        <v>24</v>
      </c>
      <c r="C66" s="12">
        <v>36</v>
      </c>
      <c r="D66" s="12">
        <v>17</v>
      </c>
      <c r="E66" s="12"/>
      <c r="F66" s="9">
        <v>4</v>
      </c>
      <c r="G66" s="9">
        <v>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4">
        <f t="shared" si="1"/>
        <v>23</v>
      </c>
    </row>
    <row r="67" spans="1:20" ht="15.75" thickBot="1">
      <c r="A67" s="1">
        <v>19</v>
      </c>
      <c r="B67" s="12" t="s">
        <v>21</v>
      </c>
      <c r="C67" s="12">
        <v>40</v>
      </c>
      <c r="D67" s="12">
        <v>0</v>
      </c>
      <c r="E67" s="12"/>
      <c r="F67" s="9"/>
      <c r="G67" s="9"/>
      <c r="H67" s="12">
        <v>24</v>
      </c>
      <c r="I67" s="12"/>
      <c r="J67" s="12"/>
      <c r="K67" s="12"/>
      <c r="L67" s="12"/>
      <c r="M67" s="12"/>
      <c r="N67" s="12"/>
      <c r="O67" s="12"/>
      <c r="P67" s="12"/>
      <c r="Q67" s="12"/>
      <c r="R67" s="12">
        <v>3</v>
      </c>
      <c r="S67" s="12"/>
      <c r="T67" s="24">
        <f t="shared" si="1"/>
        <v>27</v>
      </c>
    </row>
    <row r="68" spans="1:20" ht="15.75" thickBot="1">
      <c r="A68" s="1"/>
      <c r="B68" s="12" t="s">
        <v>22</v>
      </c>
      <c r="C68" s="12">
        <v>16</v>
      </c>
      <c r="D68" s="12">
        <v>3</v>
      </c>
      <c r="E68" s="12"/>
      <c r="F68" s="9">
        <v>11</v>
      </c>
      <c r="G68" s="9">
        <v>2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>
        <f t="shared" si="1"/>
        <v>16</v>
      </c>
    </row>
    <row r="69" spans="1:20" ht="15.75" thickBot="1">
      <c r="A69" s="1"/>
      <c r="B69" s="12" t="s">
        <v>23</v>
      </c>
      <c r="C69" s="12">
        <v>15</v>
      </c>
      <c r="D69" s="12">
        <v>0</v>
      </c>
      <c r="E69" s="12"/>
      <c r="F69" s="9"/>
      <c r="G69" s="9"/>
      <c r="H69" s="12"/>
      <c r="I69" s="12"/>
      <c r="J69" s="12"/>
      <c r="K69" s="12"/>
      <c r="L69" s="12">
        <v>2</v>
      </c>
      <c r="M69" s="12"/>
      <c r="N69" s="12"/>
      <c r="O69" s="12"/>
      <c r="P69" s="12"/>
      <c r="Q69" s="12">
        <v>10</v>
      </c>
      <c r="R69" s="12"/>
      <c r="S69" s="12">
        <v>4</v>
      </c>
      <c r="T69" s="24">
        <f t="shared" si="1"/>
        <v>16</v>
      </c>
    </row>
    <row r="70" spans="1:20" ht="15.75" thickBot="1">
      <c r="A70" s="1"/>
      <c r="B70" s="12" t="s">
        <v>24</v>
      </c>
      <c r="C70" s="12">
        <v>37</v>
      </c>
      <c r="D70" s="12">
        <v>18</v>
      </c>
      <c r="E70" s="12"/>
      <c r="F70" s="9">
        <v>5</v>
      </c>
      <c r="G70" s="9">
        <v>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4">
        <f t="shared" si="1"/>
        <v>27</v>
      </c>
    </row>
    <row r="71" spans="1:20" ht="15.75" thickBot="1">
      <c r="A71" s="1"/>
      <c r="B71" s="12" t="s">
        <v>25</v>
      </c>
      <c r="C71" s="12">
        <v>30</v>
      </c>
      <c r="D71" s="12">
        <v>10</v>
      </c>
      <c r="E71" s="12"/>
      <c r="F71" s="9">
        <v>7</v>
      </c>
      <c r="G71" s="9">
        <v>9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4">
        <f t="shared" si="1"/>
        <v>26</v>
      </c>
    </row>
    <row r="72" spans="1:20" ht="15.75" thickBot="1">
      <c r="A72" s="1">
        <v>20</v>
      </c>
      <c r="B72" s="12" t="s">
        <v>21</v>
      </c>
      <c r="C72" s="12">
        <v>40</v>
      </c>
      <c r="D72" s="12">
        <v>0</v>
      </c>
      <c r="E72" s="12"/>
      <c r="F72" s="9"/>
      <c r="G72" s="9"/>
      <c r="H72" s="12">
        <v>22</v>
      </c>
      <c r="I72" s="12"/>
      <c r="J72" s="12"/>
      <c r="K72" s="12"/>
      <c r="L72" s="12">
        <v>1</v>
      </c>
      <c r="M72" s="12"/>
      <c r="N72" s="12"/>
      <c r="O72" s="12"/>
      <c r="P72" s="12"/>
      <c r="Q72" s="12"/>
      <c r="R72" s="12">
        <v>4</v>
      </c>
      <c r="S72" s="12"/>
      <c r="T72" s="24">
        <f t="shared" ref="T72:T103" si="2">SUM(D72:S72)</f>
        <v>27</v>
      </c>
    </row>
    <row r="73" spans="1:20" ht="15.75" thickBot="1">
      <c r="A73" s="1"/>
      <c r="B73" s="12" t="s">
        <v>22</v>
      </c>
      <c r="C73" s="12">
        <v>14</v>
      </c>
      <c r="D73" s="12">
        <v>10</v>
      </c>
      <c r="E73" s="12"/>
      <c r="F73" s="9">
        <v>2</v>
      </c>
      <c r="G73" s="9">
        <v>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>
        <f t="shared" si="2"/>
        <v>14</v>
      </c>
    </row>
    <row r="74" spans="1:20" ht="15.75" thickBot="1">
      <c r="A74" s="1"/>
      <c r="B74" s="12" t="s">
        <v>23</v>
      </c>
      <c r="C74" s="12">
        <v>40</v>
      </c>
      <c r="D74" s="12">
        <v>0</v>
      </c>
      <c r="E74" s="12"/>
      <c r="F74" s="9"/>
      <c r="G74" s="9"/>
      <c r="H74" s="12">
        <v>29</v>
      </c>
      <c r="I74" s="12"/>
      <c r="J74" s="12"/>
      <c r="K74" s="12"/>
      <c r="L74" s="12"/>
      <c r="M74" s="12"/>
      <c r="N74" s="12"/>
      <c r="O74" s="12"/>
      <c r="P74" s="12"/>
      <c r="Q74" s="12"/>
      <c r="R74" s="12">
        <v>2</v>
      </c>
      <c r="S74" s="12"/>
      <c r="T74" s="24">
        <f t="shared" si="2"/>
        <v>31</v>
      </c>
    </row>
    <row r="75" spans="1:20" ht="15.75" thickBot="1">
      <c r="A75" s="1"/>
      <c r="B75" s="12" t="s">
        <v>24</v>
      </c>
      <c r="C75" s="12">
        <v>32</v>
      </c>
      <c r="D75" s="12">
        <v>11</v>
      </c>
      <c r="E75" s="12"/>
      <c r="F75" s="9">
        <v>7</v>
      </c>
      <c r="G75" s="9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24">
        <f t="shared" si="2"/>
        <v>19</v>
      </c>
    </row>
    <row r="76" spans="1:20" ht="15.75" thickBot="1">
      <c r="A76" s="1"/>
      <c r="B76" s="12" t="s">
        <v>25</v>
      </c>
      <c r="C76" s="12">
        <v>23</v>
      </c>
      <c r="D76" s="12">
        <v>6</v>
      </c>
      <c r="E76" s="12"/>
      <c r="F76" s="9">
        <v>11</v>
      </c>
      <c r="G76" s="9">
        <v>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24">
        <f t="shared" si="2"/>
        <v>21</v>
      </c>
    </row>
    <row r="77" spans="1:20" ht="15.75" thickBot="1">
      <c r="A77" s="1">
        <v>21</v>
      </c>
      <c r="B77" s="12" t="s">
        <v>21</v>
      </c>
      <c r="C77" s="12">
        <v>0</v>
      </c>
      <c r="D77" s="12">
        <v>0</v>
      </c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24">
        <f t="shared" si="2"/>
        <v>0</v>
      </c>
    </row>
    <row r="78" spans="1:20" ht="15.75" thickBot="1">
      <c r="A78" s="1"/>
      <c r="B78" s="12" t="s">
        <v>22</v>
      </c>
      <c r="C78" s="12">
        <v>32</v>
      </c>
      <c r="D78" s="12">
        <v>24</v>
      </c>
      <c r="E78" s="12"/>
      <c r="F78" s="9">
        <v>6</v>
      </c>
      <c r="G78" s="9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4">
        <f t="shared" si="2"/>
        <v>32</v>
      </c>
    </row>
    <row r="79" spans="1:20" ht="15.75" thickBot="1">
      <c r="A79" s="1"/>
      <c r="B79" s="12" t="s">
        <v>27</v>
      </c>
      <c r="C79" s="12">
        <v>51</v>
      </c>
      <c r="D79" s="12">
        <v>38</v>
      </c>
      <c r="E79" s="12"/>
      <c r="F79" s="9">
        <v>13</v>
      </c>
      <c r="G79" s="9"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4">
        <f t="shared" si="2"/>
        <v>51</v>
      </c>
    </row>
    <row r="80" spans="1:20" ht="15.75" thickBot="1">
      <c r="A80" s="1"/>
      <c r="B80" s="12" t="s">
        <v>23</v>
      </c>
      <c r="C80" s="12">
        <v>0</v>
      </c>
      <c r="D80" s="12">
        <v>0</v>
      </c>
      <c r="E80" s="12"/>
      <c r="F80" s="9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4">
        <f t="shared" si="2"/>
        <v>0</v>
      </c>
    </row>
    <row r="81" spans="1:20" ht="15.75" thickBot="1">
      <c r="A81" s="1"/>
      <c r="B81" s="12" t="s">
        <v>28</v>
      </c>
      <c r="C81" s="12">
        <v>48</v>
      </c>
      <c r="D81" s="12">
        <v>27</v>
      </c>
      <c r="E81" s="12"/>
      <c r="F81" s="9">
        <v>11</v>
      </c>
      <c r="G81" s="9"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4">
        <f t="shared" si="2"/>
        <v>38</v>
      </c>
    </row>
    <row r="82" spans="1:20" ht="15.75" thickBot="1">
      <c r="A82" s="1"/>
      <c r="B82" s="12" t="s">
        <v>24</v>
      </c>
      <c r="C82" s="12">
        <v>25</v>
      </c>
      <c r="D82" s="12">
        <v>18</v>
      </c>
      <c r="E82" s="12"/>
      <c r="F82" s="9">
        <v>1</v>
      </c>
      <c r="G82" s="9">
        <v>2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24">
        <f t="shared" si="2"/>
        <v>21</v>
      </c>
    </row>
    <row r="83" spans="1:20" ht="15.75" thickBot="1">
      <c r="A83" s="1">
        <v>22</v>
      </c>
      <c r="B83" s="12" t="s">
        <v>21</v>
      </c>
      <c r="C83" s="12">
        <v>42</v>
      </c>
      <c r="D83" s="12">
        <v>0</v>
      </c>
      <c r="E83" s="12"/>
      <c r="F83" s="9"/>
      <c r="G83" s="9"/>
      <c r="H83" s="12"/>
      <c r="I83" s="12"/>
      <c r="J83" s="12">
        <v>38</v>
      </c>
      <c r="K83" s="12"/>
      <c r="L83" s="12"/>
      <c r="M83" s="12"/>
      <c r="N83" s="12"/>
      <c r="O83" s="12"/>
      <c r="P83" s="12"/>
      <c r="Q83" s="12"/>
      <c r="R83" s="12">
        <v>4</v>
      </c>
      <c r="S83" s="12">
        <v>2</v>
      </c>
      <c r="T83" s="24">
        <f t="shared" si="2"/>
        <v>44</v>
      </c>
    </row>
    <row r="84" spans="1:20" ht="15.75" thickBot="1">
      <c r="A84" s="1"/>
      <c r="B84" s="12" t="s">
        <v>22</v>
      </c>
      <c r="C84" s="12">
        <v>52</v>
      </c>
      <c r="D84" s="12">
        <v>31</v>
      </c>
      <c r="E84" s="12"/>
      <c r="F84" s="9">
        <v>19</v>
      </c>
      <c r="G84" s="9">
        <v>2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24">
        <f t="shared" si="2"/>
        <v>52</v>
      </c>
    </row>
    <row r="85" spans="1:20" ht="15.75" thickBot="1">
      <c r="A85" s="1"/>
      <c r="B85" s="12" t="s">
        <v>23</v>
      </c>
      <c r="C85" s="12">
        <v>0</v>
      </c>
      <c r="D85" s="12">
        <v>0</v>
      </c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4">
        <f t="shared" si="2"/>
        <v>0</v>
      </c>
    </row>
    <row r="86" spans="1:20" ht="15.75" thickBot="1">
      <c r="A86" s="1"/>
      <c r="B86" s="12" t="s">
        <v>24</v>
      </c>
      <c r="C86" s="12">
        <v>0</v>
      </c>
      <c r="D86" s="12">
        <v>0</v>
      </c>
      <c r="E86" s="12"/>
      <c r="F86" s="9"/>
      <c r="G86" s="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4">
        <f t="shared" si="2"/>
        <v>0</v>
      </c>
    </row>
    <row r="87" spans="1:20" ht="15.75" thickBot="1">
      <c r="A87" s="1"/>
      <c r="B87" s="12" t="s">
        <v>25</v>
      </c>
      <c r="C87" s="12">
        <v>50</v>
      </c>
      <c r="D87" s="12">
        <v>27</v>
      </c>
      <c r="E87" s="12"/>
      <c r="F87" s="9">
        <v>5</v>
      </c>
      <c r="G87" s="9">
        <v>2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24">
        <f t="shared" si="2"/>
        <v>34</v>
      </c>
    </row>
    <row r="88" spans="1:20" ht="15.75" thickBot="1">
      <c r="A88" s="1">
        <v>23</v>
      </c>
      <c r="B88" s="12" t="s">
        <v>21</v>
      </c>
      <c r="C88" s="12">
        <v>8</v>
      </c>
      <c r="D88" s="12">
        <v>0</v>
      </c>
      <c r="E88" s="12">
        <v>3</v>
      </c>
      <c r="F88" s="9"/>
      <c r="G88" s="9"/>
      <c r="H88" s="12"/>
      <c r="I88" s="12"/>
      <c r="J88" s="12">
        <v>3</v>
      </c>
      <c r="K88" s="12"/>
      <c r="L88" s="12"/>
      <c r="M88" s="12"/>
      <c r="N88" s="12"/>
      <c r="O88" s="12"/>
      <c r="P88" s="12"/>
      <c r="Q88" s="12"/>
      <c r="R88" s="12"/>
      <c r="S88" s="12"/>
      <c r="T88" s="24">
        <f t="shared" si="2"/>
        <v>6</v>
      </c>
    </row>
    <row r="89" spans="1:20" ht="15.75" thickBot="1">
      <c r="A89" s="1"/>
      <c r="B89" s="12" t="s">
        <v>22</v>
      </c>
      <c r="C89" s="12">
        <v>51</v>
      </c>
      <c r="D89" s="12">
        <v>17</v>
      </c>
      <c r="E89" s="12"/>
      <c r="F89" s="9">
        <v>24</v>
      </c>
      <c r="G89" s="9">
        <v>3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4">
        <f t="shared" si="2"/>
        <v>44</v>
      </c>
    </row>
    <row r="90" spans="1:20" ht="15.75" thickBot="1">
      <c r="A90" s="1"/>
      <c r="B90" s="12" t="s">
        <v>27</v>
      </c>
      <c r="C90" s="12">
        <v>90</v>
      </c>
      <c r="D90" s="12">
        <v>25</v>
      </c>
      <c r="E90" s="12">
        <v>40</v>
      </c>
      <c r="F90" s="9">
        <v>15</v>
      </c>
      <c r="G90" s="9">
        <v>7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4">
        <f t="shared" si="2"/>
        <v>87</v>
      </c>
    </row>
    <row r="91" spans="1:20" ht="15.75" thickBot="1">
      <c r="A91" s="1"/>
      <c r="B91" s="12" t="s">
        <v>23</v>
      </c>
      <c r="C91" s="12">
        <v>0</v>
      </c>
      <c r="D91" s="12">
        <v>0</v>
      </c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4">
        <f t="shared" si="2"/>
        <v>0</v>
      </c>
    </row>
    <row r="92" spans="1:20" ht="15.75" thickBot="1">
      <c r="A92" s="1"/>
      <c r="B92" s="12" t="s">
        <v>28</v>
      </c>
      <c r="C92" s="12">
        <v>51</v>
      </c>
      <c r="D92" s="12">
        <v>34</v>
      </c>
      <c r="E92" s="12"/>
      <c r="F92" s="9">
        <v>9</v>
      </c>
      <c r="G92" s="9">
        <v>5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4">
        <f t="shared" si="2"/>
        <v>48</v>
      </c>
    </row>
    <row r="93" spans="1:20" ht="15.75" thickBot="1">
      <c r="A93" s="1"/>
      <c r="B93" s="12" t="s">
        <v>24</v>
      </c>
      <c r="C93" s="12">
        <v>50</v>
      </c>
      <c r="D93" s="12">
        <v>25</v>
      </c>
      <c r="E93" s="12"/>
      <c r="F93" s="9">
        <v>12</v>
      </c>
      <c r="G93" s="9">
        <v>1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4">
        <f t="shared" si="2"/>
        <v>38</v>
      </c>
    </row>
    <row r="94" spans="1:20" ht="15.75" thickBot="1">
      <c r="A94" s="1">
        <v>26</v>
      </c>
      <c r="B94" s="12" t="s">
        <v>21</v>
      </c>
      <c r="C94" s="12">
        <v>0</v>
      </c>
      <c r="D94" s="12">
        <v>0</v>
      </c>
      <c r="E94" s="12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4">
        <f t="shared" si="2"/>
        <v>0</v>
      </c>
    </row>
    <row r="95" spans="1:20" ht="15.75" thickBot="1">
      <c r="A95" s="1"/>
      <c r="B95" s="12" t="s">
        <v>22</v>
      </c>
      <c r="C95" s="12">
        <v>18</v>
      </c>
      <c r="D95" s="12">
        <v>9</v>
      </c>
      <c r="E95" s="12"/>
      <c r="F95" s="9">
        <v>7</v>
      </c>
      <c r="G95" s="9">
        <v>2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4">
        <f t="shared" si="2"/>
        <v>18</v>
      </c>
    </row>
    <row r="96" spans="1:20" ht="15.75" thickBot="1">
      <c r="A96" s="1"/>
      <c r="B96" s="12" t="s">
        <v>23</v>
      </c>
      <c r="C96" s="12">
        <v>0</v>
      </c>
      <c r="D96" s="12">
        <v>0</v>
      </c>
      <c r="E96" s="12"/>
      <c r="F96" s="9"/>
      <c r="G96" s="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4">
        <f t="shared" si="2"/>
        <v>0</v>
      </c>
    </row>
    <row r="97" spans="1:20" ht="15.75" thickBot="1">
      <c r="A97" s="1"/>
      <c r="B97" s="12" t="s">
        <v>24</v>
      </c>
      <c r="C97" s="12">
        <v>26</v>
      </c>
      <c r="D97" s="12">
        <v>13</v>
      </c>
      <c r="E97" s="12"/>
      <c r="F97" s="9">
        <v>10</v>
      </c>
      <c r="G97" s="9">
        <v>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4">
        <f t="shared" si="2"/>
        <v>24</v>
      </c>
    </row>
    <row r="98" spans="1:20" ht="15.75" thickBot="1">
      <c r="A98" s="1"/>
      <c r="B98" s="12" t="s">
        <v>25</v>
      </c>
      <c r="C98" s="12">
        <v>19</v>
      </c>
      <c r="D98" s="12">
        <v>9</v>
      </c>
      <c r="E98" s="12"/>
      <c r="F98" s="9">
        <v>3</v>
      </c>
      <c r="G98" s="9">
        <v>3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4">
        <f t="shared" si="2"/>
        <v>15</v>
      </c>
    </row>
    <row r="99" spans="1:20" ht="15.75" thickBot="1">
      <c r="A99" s="1">
        <v>27</v>
      </c>
      <c r="B99" s="12" t="s">
        <v>21</v>
      </c>
      <c r="C99" s="12">
        <v>35</v>
      </c>
      <c r="D99" s="12">
        <v>0</v>
      </c>
      <c r="E99" s="12"/>
      <c r="F99" s="9"/>
      <c r="G99" s="9"/>
      <c r="H99" s="12">
        <v>24</v>
      </c>
      <c r="I99" s="12"/>
      <c r="J99" s="12"/>
      <c r="K99" s="12"/>
      <c r="L99" s="12"/>
      <c r="M99" s="12"/>
      <c r="N99" s="12"/>
      <c r="O99" s="12"/>
      <c r="P99" s="12"/>
      <c r="Q99" s="12"/>
      <c r="R99" s="12">
        <v>6</v>
      </c>
      <c r="S99" s="12"/>
      <c r="T99" s="24">
        <f t="shared" si="2"/>
        <v>30</v>
      </c>
    </row>
    <row r="100" spans="1:20" ht="15.75" thickBot="1">
      <c r="A100" s="8"/>
      <c r="B100" s="12" t="s">
        <v>22</v>
      </c>
      <c r="C100" s="12">
        <v>8</v>
      </c>
      <c r="D100" s="12">
        <v>6</v>
      </c>
      <c r="E100" s="12"/>
      <c r="F100" s="9">
        <v>2</v>
      </c>
      <c r="G100" s="9">
        <v>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4">
        <f t="shared" si="2"/>
        <v>8</v>
      </c>
    </row>
    <row r="101" spans="1:20" ht="15.75" thickBot="1">
      <c r="A101" s="8"/>
      <c r="B101" s="12" t="s">
        <v>23</v>
      </c>
      <c r="C101" s="12">
        <v>0</v>
      </c>
      <c r="D101" s="12">
        <v>0</v>
      </c>
      <c r="E101" s="12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4">
        <f t="shared" si="2"/>
        <v>0</v>
      </c>
    </row>
    <row r="102" spans="1:20" ht="15.75" thickBot="1">
      <c r="A102" s="8"/>
      <c r="B102" s="12" t="s">
        <v>24</v>
      </c>
      <c r="C102" s="12">
        <v>25</v>
      </c>
      <c r="D102" s="12">
        <v>5</v>
      </c>
      <c r="E102" s="12"/>
      <c r="F102" s="9">
        <v>7</v>
      </c>
      <c r="G102" s="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4">
        <f t="shared" si="2"/>
        <v>12</v>
      </c>
    </row>
    <row r="103" spans="1:20" ht="15.75" thickBot="1">
      <c r="A103" s="8"/>
      <c r="B103" s="12" t="s">
        <v>25</v>
      </c>
      <c r="C103" s="12">
        <v>16</v>
      </c>
      <c r="D103" s="12">
        <v>3</v>
      </c>
      <c r="E103" s="12"/>
      <c r="F103" s="9">
        <v>2</v>
      </c>
      <c r="G103" s="9">
        <v>5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4">
        <f t="shared" si="2"/>
        <v>10</v>
      </c>
    </row>
    <row r="104" spans="1:20" ht="15.75" thickBot="1">
      <c r="A104" s="1">
        <v>28</v>
      </c>
      <c r="B104" s="12" t="s">
        <v>21</v>
      </c>
      <c r="C104" s="12">
        <v>32</v>
      </c>
      <c r="D104" s="12">
        <v>0</v>
      </c>
      <c r="E104" s="12"/>
      <c r="F104" s="9"/>
      <c r="G104" s="9"/>
      <c r="H104" s="12">
        <v>32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3</v>
      </c>
      <c r="S104" s="12"/>
      <c r="T104" s="24">
        <f t="shared" ref="T104:T119" si="3">SUM(D104:S104)</f>
        <v>35</v>
      </c>
    </row>
    <row r="105" spans="1:20" ht="15.75" thickBot="1">
      <c r="A105" s="8"/>
      <c r="B105" s="12" t="s">
        <v>22</v>
      </c>
      <c r="C105" s="12">
        <v>25</v>
      </c>
      <c r="D105" s="12">
        <v>14</v>
      </c>
      <c r="E105" s="12"/>
      <c r="F105" s="9">
        <v>1</v>
      </c>
      <c r="G105" s="9">
        <v>2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4">
        <f t="shared" si="3"/>
        <v>17</v>
      </c>
    </row>
    <row r="106" spans="1:20" ht="15.75" thickBot="1">
      <c r="A106" s="8"/>
      <c r="B106" s="12" t="s">
        <v>23</v>
      </c>
      <c r="C106" s="12">
        <v>35</v>
      </c>
      <c r="D106" s="12">
        <v>0</v>
      </c>
      <c r="E106" s="12">
        <v>32</v>
      </c>
      <c r="F106" s="9"/>
      <c r="G106" s="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3</v>
      </c>
      <c r="S106" s="12"/>
      <c r="T106" s="24">
        <f t="shared" si="3"/>
        <v>35</v>
      </c>
    </row>
    <row r="107" spans="1:20" ht="15.75" thickBot="1">
      <c r="A107" s="8"/>
      <c r="B107" s="12" t="s">
        <v>24</v>
      </c>
      <c r="C107" s="12">
        <v>19</v>
      </c>
      <c r="D107" s="12">
        <v>4</v>
      </c>
      <c r="E107" s="12"/>
      <c r="F107" s="9">
        <v>5</v>
      </c>
      <c r="G107" s="9">
        <v>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4">
        <f t="shared" si="3"/>
        <v>9</v>
      </c>
    </row>
    <row r="108" spans="1:20" ht="15.75" thickBot="1">
      <c r="A108" s="8"/>
      <c r="B108" s="12" t="s">
        <v>25</v>
      </c>
      <c r="C108" s="12">
        <v>26</v>
      </c>
      <c r="D108" s="12">
        <v>8</v>
      </c>
      <c r="E108" s="12"/>
      <c r="F108" s="9">
        <v>12</v>
      </c>
      <c r="G108" s="9">
        <v>4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4">
        <f t="shared" si="3"/>
        <v>24</v>
      </c>
    </row>
    <row r="109" spans="1:20" ht="15.75" thickBot="1">
      <c r="A109" s="1">
        <v>29</v>
      </c>
      <c r="B109" s="12" t="s">
        <v>21</v>
      </c>
      <c r="C109" s="12">
        <v>42</v>
      </c>
      <c r="D109" s="12">
        <v>16</v>
      </c>
      <c r="E109" s="12"/>
      <c r="F109" s="9"/>
      <c r="G109" s="9"/>
      <c r="H109" s="12"/>
      <c r="I109" s="12"/>
      <c r="J109" s="12"/>
      <c r="K109" s="12"/>
      <c r="L109" s="12"/>
      <c r="M109" s="12"/>
      <c r="N109" s="12"/>
      <c r="O109" s="12"/>
      <c r="P109" s="12">
        <v>2</v>
      </c>
      <c r="Q109" s="12"/>
      <c r="R109" s="12">
        <v>1</v>
      </c>
      <c r="S109" s="12"/>
      <c r="T109" s="24">
        <f t="shared" si="3"/>
        <v>19</v>
      </c>
    </row>
    <row r="110" spans="1:20" ht="15.75" thickBot="1">
      <c r="A110" s="8"/>
      <c r="B110" s="12" t="s">
        <v>22</v>
      </c>
      <c r="C110" s="12">
        <v>13</v>
      </c>
      <c r="D110" s="12">
        <v>9</v>
      </c>
      <c r="E110" s="12"/>
      <c r="F110" s="9">
        <v>3</v>
      </c>
      <c r="G110" s="9"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4">
        <f t="shared" si="3"/>
        <v>12</v>
      </c>
    </row>
    <row r="111" spans="1:20" ht="15.75" thickBot="1">
      <c r="A111" s="8"/>
      <c r="B111" s="12" t="s">
        <v>23</v>
      </c>
      <c r="C111" s="12">
        <v>0</v>
      </c>
      <c r="D111" s="12">
        <v>0</v>
      </c>
      <c r="E111" s="12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4">
        <f t="shared" si="3"/>
        <v>0</v>
      </c>
    </row>
    <row r="112" spans="1:20" ht="15.75" thickBot="1">
      <c r="A112" s="8"/>
      <c r="B112" s="12" t="s">
        <v>24</v>
      </c>
      <c r="C112" s="12">
        <v>37</v>
      </c>
      <c r="D112" s="12">
        <v>17</v>
      </c>
      <c r="E112" s="12"/>
      <c r="F112" s="9">
        <v>9</v>
      </c>
      <c r="G112" s="9">
        <v>4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4">
        <f t="shared" si="3"/>
        <v>30</v>
      </c>
    </row>
    <row r="113" spans="1:20" ht="15.75" thickBot="1">
      <c r="A113" s="8"/>
      <c r="B113" s="12" t="s">
        <v>25</v>
      </c>
      <c r="C113" s="12">
        <v>25</v>
      </c>
      <c r="D113" s="12">
        <v>12</v>
      </c>
      <c r="E113" s="12"/>
      <c r="F113" s="9">
        <v>5</v>
      </c>
      <c r="G113" s="9">
        <v>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4">
        <f t="shared" si="3"/>
        <v>20</v>
      </c>
    </row>
    <row r="114" spans="1:20" ht="15.75" thickBot="1">
      <c r="A114" s="1">
        <v>30</v>
      </c>
      <c r="B114" s="12" t="s">
        <v>21</v>
      </c>
      <c r="C114" s="12">
        <v>1</v>
      </c>
      <c r="D114" s="12">
        <v>0</v>
      </c>
      <c r="E114" s="12"/>
      <c r="F114" s="9"/>
      <c r="G114" s="9"/>
      <c r="H114" s="12"/>
      <c r="I114" s="12"/>
      <c r="J114" s="12">
        <v>1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24">
        <f t="shared" si="3"/>
        <v>1</v>
      </c>
    </row>
    <row r="115" spans="1:20" ht="15.75" thickBot="1">
      <c r="A115" s="1"/>
      <c r="B115" s="12" t="s">
        <v>22</v>
      </c>
      <c r="C115" s="12">
        <v>17</v>
      </c>
      <c r="D115" s="12">
        <v>10</v>
      </c>
      <c r="E115" s="12"/>
      <c r="F115" s="9">
        <v>5</v>
      </c>
      <c r="G115" s="9">
        <v>2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4">
        <f t="shared" si="3"/>
        <v>17</v>
      </c>
    </row>
    <row r="116" spans="1:20" ht="15.75" thickBot="1">
      <c r="A116" s="1"/>
      <c r="B116" s="12" t="s">
        <v>27</v>
      </c>
      <c r="C116" s="12">
        <v>32</v>
      </c>
      <c r="D116" s="12">
        <v>12</v>
      </c>
      <c r="E116" s="12">
        <v>8</v>
      </c>
      <c r="F116" s="9">
        <v>7</v>
      </c>
      <c r="G116" s="9">
        <v>3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>
        <v>4</v>
      </c>
      <c r="T116" s="24">
        <f t="shared" si="3"/>
        <v>34</v>
      </c>
    </row>
    <row r="117" spans="1:20" ht="15.75" thickBot="1">
      <c r="A117" s="1"/>
      <c r="B117" s="12" t="s">
        <v>23</v>
      </c>
      <c r="C117" s="12">
        <v>45</v>
      </c>
      <c r="D117" s="12">
        <v>0</v>
      </c>
      <c r="E117" s="12"/>
      <c r="F117" s="9"/>
      <c r="G117" s="9"/>
      <c r="H117" s="12"/>
      <c r="I117" s="12"/>
      <c r="J117" s="12">
        <v>45</v>
      </c>
      <c r="K117" s="12"/>
      <c r="L117" s="12"/>
      <c r="M117" s="12"/>
      <c r="N117" s="12"/>
      <c r="O117" s="12"/>
      <c r="P117" s="12"/>
      <c r="Q117" s="12"/>
      <c r="R117" s="12">
        <v>2</v>
      </c>
      <c r="S117" s="12"/>
      <c r="T117" s="24">
        <f t="shared" si="3"/>
        <v>47</v>
      </c>
    </row>
    <row r="118" spans="1:20" ht="15.75" thickBot="1">
      <c r="A118" s="1"/>
      <c r="B118" s="12" t="s">
        <v>28</v>
      </c>
      <c r="C118" s="12">
        <v>52</v>
      </c>
      <c r="D118" s="12">
        <v>27</v>
      </c>
      <c r="E118" s="12"/>
      <c r="F118" s="9">
        <v>7</v>
      </c>
      <c r="G118" s="9">
        <v>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24">
        <f t="shared" si="3"/>
        <v>40</v>
      </c>
    </row>
    <row r="119" spans="1:20" ht="15.75" thickBot="1">
      <c r="A119" s="1"/>
      <c r="B119" s="12" t="s">
        <v>24</v>
      </c>
      <c r="C119" s="12">
        <v>30</v>
      </c>
      <c r="D119" s="12">
        <v>7</v>
      </c>
      <c r="E119" s="12"/>
      <c r="F119" s="9">
        <v>11</v>
      </c>
      <c r="G119" s="9">
        <v>7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24">
        <f t="shared" si="3"/>
        <v>25</v>
      </c>
    </row>
    <row r="120" spans="1:20" s="17" customFormat="1" ht="16.5" thickBot="1">
      <c r="A120" s="16" t="s">
        <v>30</v>
      </c>
      <c r="B120" s="18"/>
      <c r="C120" s="18">
        <f t="shared" ref="C120:T120" si="4">SUM(C4:C119)</f>
        <v>3232</v>
      </c>
      <c r="D120" s="18">
        <f t="shared" si="4"/>
        <v>999</v>
      </c>
      <c r="E120" s="18">
        <f t="shared" si="4"/>
        <v>161</v>
      </c>
      <c r="F120" s="18">
        <f t="shared" si="4"/>
        <v>580</v>
      </c>
      <c r="G120" s="18">
        <f t="shared" si="4"/>
        <v>186</v>
      </c>
      <c r="H120" s="18">
        <f t="shared" si="4"/>
        <v>196</v>
      </c>
      <c r="I120" s="18">
        <f t="shared" si="4"/>
        <v>224</v>
      </c>
      <c r="J120" s="18">
        <f t="shared" si="4"/>
        <v>127</v>
      </c>
      <c r="K120" s="18">
        <f t="shared" si="4"/>
        <v>62</v>
      </c>
      <c r="L120" s="18">
        <f t="shared" si="4"/>
        <v>3</v>
      </c>
      <c r="M120" s="18">
        <f t="shared" si="4"/>
        <v>0</v>
      </c>
      <c r="N120" s="18">
        <f t="shared" si="4"/>
        <v>0</v>
      </c>
      <c r="O120" s="18">
        <f t="shared" si="4"/>
        <v>0</v>
      </c>
      <c r="P120" s="18">
        <f t="shared" si="4"/>
        <v>12</v>
      </c>
      <c r="Q120" s="18">
        <f t="shared" si="4"/>
        <v>10</v>
      </c>
      <c r="R120" s="18">
        <f t="shared" si="4"/>
        <v>50</v>
      </c>
      <c r="S120" s="18">
        <f t="shared" si="4"/>
        <v>13</v>
      </c>
      <c r="T120" s="18">
        <f t="shared" si="4"/>
        <v>2623</v>
      </c>
    </row>
    <row r="121" spans="1:20">
      <c r="A121" s="7"/>
    </row>
  </sheetData>
  <mergeCells count="19">
    <mergeCell ref="K2:K3"/>
    <mergeCell ref="M2:M3"/>
    <mergeCell ref="F2:G2"/>
    <mergeCell ref="H2:H3"/>
    <mergeCell ref="I2:I3"/>
    <mergeCell ref="J2:J3"/>
    <mergeCell ref="L2:L3"/>
    <mergeCell ref="T2:T3"/>
    <mergeCell ref="N2:N3"/>
    <mergeCell ref="O2:O3"/>
    <mergeCell ref="P2:P3"/>
    <mergeCell ref="Q2:Q3"/>
    <mergeCell ref="R2:R3"/>
    <mergeCell ref="S2:S3"/>
    <mergeCell ref="E2:E3"/>
    <mergeCell ref="A2:A3"/>
    <mergeCell ref="B2:B3"/>
    <mergeCell ref="C2:C3"/>
    <mergeCell ref="D2:D3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zoomScale="80" zoomScaleNormal="80" workbookViewId="0">
      <selection activeCell="T114" sqref="A5:T114"/>
    </sheetView>
  </sheetViews>
  <sheetFormatPr defaultRowHeight="15"/>
  <cols>
    <col min="1" max="1" width="13.85546875" style="49" customWidth="1"/>
    <col min="2" max="4" width="9.140625" style="54"/>
    <col min="5" max="5" width="12.7109375" style="54" customWidth="1"/>
    <col min="6" max="7" width="9.140625" style="56"/>
    <col min="8" max="8" width="13.7109375" style="54" customWidth="1"/>
    <col min="9" max="9" width="12.7109375" style="54" customWidth="1"/>
    <col min="10" max="19" width="9.140625" style="54"/>
    <col min="20" max="20" width="9.140625" style="58"/>
  </cols>
  <sheetData>
    <row r="1" spans="1:20" s="51" customFormat="1" ht="21">
      <c r="A1" s="50">
        <v>42491</v>
      </c>
      <c r="B1" s="53"/>
      <c r="C1" s="53"/>
      <c r="D1" s="53"/>
      <c r="E1" s="53"/>
      <c r="F1" s="55"/>
      <c r="G1" s="55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7"/>
    </row>
    <row r="2" spans="1:20" ht="16.5" thickBot="1">
      <c r="A2" s="48"/>
    </row>
    <row r="3" spans="1:20" s="52" customFormat="1" ht="16.5" thickBot="1">
      <c r="A3" s="130" t="s">
        <v>0</v>
      </c>
      <c r="B3" s="130" t="s">
        <v>1</v>
      </c>
      <c r="C3" s="130" t="s">
        <v>2</v>
      </c>
      <c r="D3" s="130" t="s">
        <v>3</v>
      </c>
      <c r="E3" s="130" t="s">
        <v>4</v>
      </c>
      <c r="F3" s="134" t="s">
        <v>5</v>
      </c>
      <c r="G3" s="135"/>
      <c r="H3" s="130" t="s">
        <v>6</v>
      </c>
      <c r="I3" s="130" t="s">
        <v>7</v>
      </c>
      <c r="J3" s="130" t="s">
        <v>8</v>
      </c>
      <c r="K3" s="130" t="s">
        <v>9</v>
      </c>
      <c r="L3" s="130" t="s">
        <v>10</v>
      </c>
      <c r="M3" s="130" t="s">
        <v>11</v>
      </c>
      <c r="N3" s="130" t="s">
        <v>12</v>
      </c>
      <c r="O3" s="130" t="s">
        <v>13</v>
      </c>
      <c r="P3" s="130" t="s">
        <v>14</v>
      </c>
      <c r="Q3" s="130" t="s">
        <v>15</v>
      </c>
      <c r="R3" s="130" t="s">
        <v>16</v>
      </c>
      <c r="S3" s="130" t="s">
        <v>17</v>
      </c>
      <c r="T3" s="132" t="s">
        <v>18</v>
      </c>
    </row>
    <row r="4" spans="1:20" s="52" customFormat="1" ht="16.5" thickBot="1">
      <c r="A4" s="131"/>
      <c r="B4" s="131"/>
      <c r="C4" s="131"/>
      <c r="D4" s="131"/>
      <c r="E4" s="131"/>
      <c r="F4" s="11" t="s">
        <v>19</v>
      </c>
      <c r="G4" s="11" t="s">
        <v>20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3"/>
    </row>
    <row r="5" spans="1:20" ht="15.75" thickBot="1">
      <c r="A5" s="1">
        <v>3</v>
      </c>
      <c r="B5" s="12" t="s">
        <v>21</v>
      </c>
      <c r="C5" s="12">
        <v>40</v>
      </c>
      <c r="D5" s="12">
        <v>0</v>
      </c>
      <c r="E5" s="12">
        <v>0</v>
      </c>
      <c r="F5" s="9">
        <v>0</v>
      </c>
      <c r="G5" s="9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24">
        <f t="shared" ref="T5:T36" si="0">SUM(D5:S5)</f>
        <v>0</v>
      </c>
    </row>
    <row r="6" spans="1:20" ht="15.75" thickBot="1">
      <c r="A6" s="1"/>
      <c r="B6" s="12" t="s">
        <v>22</v>
      </c>
      <c r="C6" s="12">
        <v>5</v>
      </c>
      <c r="D6" s="12">
        <v>2</v>
      </c>
      <c r="E6" s="12">
        <v>0</v>
      </c>
      <c r="F6" s="9">
        <v>2</v>
      </c>
      <c r="G6" s="9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4">
        <f t="shared" si="0"/>
        <v>5</v>
      </c>
    </row>
    <row r="7" spans="1:20" ht="15.75" thickBot="1">
      <c r="A7" s="1"/>
      <c r="B7" s="12" t="s">
        <v>23</v>
      </c>
      <c r="C7" s="12">
        <v>0</v>
      </c>
      <c r="D7" s="12">
        <v>0</v>
      </c>
      <c r="E7" s="12"/>
      <c r="F7" s="9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4">
        <f t="shared" si="0"/>
        <v>0</v>
      </c>
    </row>
    <row r="8" spans="1:20" ht="15.75" thickBot="1">
      <c r="A8" s="1"/>
      <c r="B8" s="12" t="s">
        <v>24</v>
      </c>
      <c r="C8" s="12">
        <v>36</v>
      </c>
      <c r="D8" s="12">
        <v>17</v>
      </c>
      <c r="E8" s="12"/>
      <c r="F8" s="9">
        <v>3</v>
      </c>
      <c r="G8" s="9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>
        <f t="shared" si="0"/>
        <v>21</v>
      </c>
    </row>
    <row r="9" spans="1:20" ht="15.75" thickBot="1">
      <c r="A9" s="1"/>
      <c r="B9" s="12" t="s">
        <v>25</v>
      </c>
      <c r="C9" s="12">
        <v>25</v>
      </c>
      <c r="D9" s="12">
        <v>13</v>
      </c>
      <c r="E9" s="12"/>
      <c r="F9" s="9">
        <v>2</v>
      </c>
      <c r="G9" s="9">
        <v>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4">
        <f t="shared" si="0"/>
        <v>19</v>
      </c>
    </row>
    <row r="10" spans="1:20" ht="15.75" thickBot="1">
      <c r="A10" s="1">
        <v>4</v>
      </c>
      <c r="B10" s="12" t="s">
        <v>21</v>
      </c>
      <c r="C10" s="12">
        <v>25</v>
      </c>
      <c r="D10" s="12">
        <v>0</v>
      </c>
      <c r="E10" s="12"/>
      <c r="F10" s="9"/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>
        <f t="shared" si="0"/>
        <v>0</v>
      </c>
    </row>
    <row r="11" spans="1:20" ht="15.75" thickBot="1">
      <c r="A11" s="1"/>
      <c r="B11" s="12" t="s">
        <v>22</v>
      </c>
      <c r="C11" s="12">
        <v>15</v>
      </c>
      <c r="D11" s="12">
        <v>14</v>
      </c>
      <c r="E11" s="12"/>
      <c r="F11" s="9">
        <v>1</v>
      </c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>
        <f t="shared" si="0"/>
        <v>15</v>
      </c>
    </row>
    <row r="12" spans="1:20" ht="15.75" thickBot="1">
      <c r="A12" s="1"/>
      <c r="B12" s="12" t="s">
        <v>23</v>
      </c>
      <c r="C12" s="12">
        <v>25</v>
      </c>
      <c r="D12" s="12">
        <v>0</v>
      </c>
      <c r="E12" s="12"/>
      <c r="F12" s="9"/>
      <c r="G12" s="9"/>
      <c r="H12" s="12">
        <v>13</v>
      </c>
      <c r="I12" s="12"/>
      <c r="J12" s="12"/>
      <c r="K12" s="12"/>
      <c r="L12" s="12"/>
      <c r="M12" s="12"/>
      <c r="N12" s="12"/>
      <c r="O12" s="12"/>
      <c r="P12" s="12"/>
      <c r="Q12" s="12"/>
      <c r="R12" s="12">
        <v>4</v>
      </c>
      <c r="S12" s="12"/>
      <c r="T12" s="24">
        <f t="shared" si="0"/>
        <v>17</v>
      </c>
    </row>
    <row r="13" spans="1:20" ht="15.75" thickBot="1">
      <c r="A13" s="1"/>
      <c r="B13" s="12" t="s">
        <v>24</v>
      </c>
      <c r="C13" s="12">
        <v>23</v>
      </c>
      <c r="D13" s="12">
        <v>16</v>
      </c>
      <c r="E13" s="12"/>
      <c r="F13" s="9">
        <v>4</v>
      </c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4">
        <f t="shared" si="0"/>
        <v>20</v>
      </c>
    </row>
    <row r="14" spans="1:20" ht="15.75" thickBot="1">
      <c r="A14" s="1"/>
      <c r="B14" s="12" t="s">
        <v>25</v>
      </c>
      <c r="C14" s="12">
        <v>22</v>
      </c>
      <c r="D14" s="12">
        <v>10</v>
      </c>
      <c r="E14" s="12"/>
      <c r="F14" s="9">
        <v>3</v>
      </c>
      <c r="G14" s="9">
        <v>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4">
        <f t="shared" si="0"/>
        <v>17</v>
      </c>
    </row>
    <row r="15" spans="1:20" ht="15.75" thickBot="1">
      <c r="A15" s="1">
        <v>5</v>
      </c>
      <c r="B15" s="12" t="s">
        <v>21</v>
      </c>
      <c r="C15" s="12">
        <v>50</v>
      </c>
      <c r="D15" s="12">
        <v>0</v>
      </c>
      <c r="E15" s="12"/>
      <c r="F15" s="9"/>
      <c r="G15" s="9"/>
      <c r="H15" s="12"/>
      <c r="I15" s="12">
        <v>35</v>
      </c>
      <c r="J15" s="12"/>
      <c r="K15" s="12"/>
      <c r="L15" s="12"/>
      <c r="M15" s="12"/>
      <c r="N15" s="12"/>
      <c r="O15" s="12"/>
      <c r="P15" s="12"/>
      <c r="Q15" s="12"/>
      <c r="R15" s="12">
        <v>5</v>
      </c>
      <c r="S15" s="12"/>
      <c r="T15" s="24">
        <f t="shared" si="0"/>
        <v>40</v>
      </c>
    </row>
    <row r="16" spans="1:20" ht="15.75" thickBot="1">
      <c r="A16" s="1"/>
      <c r="B16" s="12" t="s">
        <v>22</v>
      </c>
      <c r="C16" s="12">
        <v>24</v>
      </c>
      <c r="D16" s="12">
        <v>12</v>
      </c>
      <c r="E16" s="12"/>
      <c r="F16" s="9">
        <v>2</v>
      </c>
      <c r="G16" s="9">
        <v>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4">
        <f t="shared" si="0"/>
        <v>23</v>
      </c>
    </row>
    <row r="17" spans="1:20" ht="15.75" thickBot="1">
      <c r="A17" s="1"/>
      <c r="B17" s="12" t="s">
        <v>23</v>
      </c>
      <c r="C17" s="12">
        <v>0</v>
      </c>
      <c r="D17" s="12">
        <v>0</v>
      </c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>
        <f t="shared" si="0"/>
        <v>0</v>
      </c>
    </row>
    <row r="18" spans="1:20" ht="15.75" thickBot="1">
      <c r="A18" s="1"/>
      <c r="B18" s="12" t="s">
        <v>24</v>
      </c>
      <c r="C18" s="12">
        <v>29</v>
      </c>
      <c r="D18" s="12">
        <v>11</v>
      </c>
      <c r="E18" s="12"/>
      <c r="F18" s="9">
        <v>5</v>
      </c>
      <c r="G18" s="9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>
        <f t="shared" si="0"/>
        <v>22</v>
      </c>
    </row>
    <row r="19" spans="1:20" ht="15.75" thickBot="1">
      <c r="A19" s="1"/>
      <c r="B19" s="12" t="s">
        <v>25</v>
      </c>
      <c r="C19" s="12">
        <v>22</v>
      </c>
      <c r="D19" s="12">
        <v>6</v>
      </c>
      <c r="E19" s="12"/>
      <c r="F19" s="9">
        <v>7</v>
      </c>
      <c r="G19" s="9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4">
        <f t="shared" si="0"/>
        <v>14</v>
      </c>
    </row>
    <row r="20" spans="1:20" ht="15.75" thickBot="1">
      <c r="A20" s="1">
        <v>6</v>
      </c>
      <c r="B20" s="12" t="s">
        <v>21</v>
      </c>
      <c r="C20" s="12">
        <v>50</v>
      </c>
      <c r="D20" s="12">
        <v>0</v>
      </c>
      <c r="E20" s="12"/>
      <c r="F20" s="9"/>
      <c r="G20" s="9"/>
      <c r="H20" s="12"/>
      <c r="I20" s="12">
        <v>44</v>
      </c>
      <c r="J20" s="12"/>
      <c r="K20" s="12"/>
      <c r="L20" s="12"/>
      <c r="M20" s="12"/>
      <c r="N20" s="12"/>
      <c r="O20" s="12"/>
      <c r="P20" s="12"/>
      <c r="Q20" s="12"/>
      <c r="R20" s="12">
        <v>4</v>
      </c>
      <c r="S20" s="12"/>
      <c r="T20" s="24">
        <f t="shared" si="0"/>
        <v>48</v>
      </c>
    </row>
    <row r="21" spans="1:20" ht="15.75" thickBot="1">
      <c r="A21" s="1"/>
      <c r="B21" s="12" t="s">
        <v>22</v>
      </c>
      <c r="C21" s="12">
        <v>19</v>
      </c>
      <c r="D21" s="12">
        <v>9</v>
      </c>
      <c r="E21" s="12"/>
      <c r="F21" s="9">
        <v>4</v>
      </c>
      <c r="G21" s="9">
        <v>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>
        <f t="shared" si="0"/>
        <v>19</v>
      </c>
    </row>
    <row r="22" spans="1:20" ht="15.75" thickBot="1">
      <c r="A22" s="1"/>
      <c r="B22" s="12" t="s">
        <v>23</v>
      </c>
      <c r="C22" s="12">
        <v>0</v>
      </c>
      <c r="D22" s="12">
        <v>0</v>
      </c>
      <c r="E22" s="12"/>
      <c r="F22" s="9"/>
      <c r="G22" s="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4">
        <f t="shared" si="0"/>
        <v>0</v>
      </c>
    </row>
    <row r="23" spans="1:20" ht="15.75" thickBot="1">
      <c r="A23" s="1"/>
      <c r="B23" s="12" t="s">
        <v>24</v>
      </c>
      <c r="C23" s="12">
        <v>38</v>
      </c>
      <c r="D23" s="12">
        <v>19</v>
      </c>
      <c r="E23" s="12"/>
      <c r="F23" s="9">
        <v>7</v>
      </c>
      <c r="G23" s="9">
        <v>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f t="shared" si="0"/>
        <v>30</v>
      </c>
    </row>
    <row r="24" spans="1:20" ht="15.75" thickBot="1">
      <c r="A24" s="1"/>
      <c r="B24" s="12" t="s">
        <v>25</v>
      </c>
      <c r="C24" s="12">
        <v>14</v>
      </c>
      <c r="D24" s="12">
        <v>2</v>
      </c>
      <c r="E24" s="12"/>
      <c r="F24" s="9">
        <v>9</v>
      </c>
      <c r="G24" s="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4">
        <f t="shared" si="0"/>
        <v>11</v>
      </c>
    </row>
    <row r="25" spans="1:20" ht="15.75" thickBot="1">
      <c r="A25" s="1">
        <v>7</v>
      </c>
      <c r="B25" s="12" t="s">
        <v>21</v>
      </c>
      <c r="C25" s="12">
        <v>0</v>
      </c>
      <c r="D25" s="12">
        <v>0</v>
      </c>
      <c r="E25" s="12"/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4">
        <f t="shared" si="0"/>
        <v>0</v>
      </c>
    </row>
    <row r="26" spans="1:20" ht="15.75" thickBot="1">
      <c r="A26" s="1"/>
      <c r="B26" s="12" t="s">
        <v>22</v>
      </c>
      <c r="C26" s="12">
        <v>41</v>
      </c>
      <c r="D26" s="12">
        <v>23</v>
      </c>
      <c r="E26" s="12"/>
      <c r="F26" s="9">
        <v>16</v>
      </c>
      <c r="G26" s="9">
        <v>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4">
        <f t="shared" si="0"/>
        <v>41</v>
      </c>
    </row>
    <row r="27" spans="1:20" ht="15.75" thickBot="1">
      <c r="A27" s="1"/>
      <c r="B27" s="12" t="s">
        <v>27</v>
      </c>
      <c r="C27" s="12">
        <v>55</v>
      </c>
      <c r="D27" s="12">
        <v>20</v>
      </c>
      <c r="E27" s="12">
        <v>30</v>
      </c>
      <c r="F27" s="9">
        <v>5</v>
      </c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3</v>
      </c>
      <c r="T27" s="24">
        <f t="shared" si="0"/>
        <v>58</v>
      </c>
    </row>
    <row r="28" spans="1:20" ht="15.75" thickBot="1">
      <c r="A28" s="1"/>
      <c r="B28" s="12" t="s">
        <v>23</v>
      </c>
      <c r="C28" s="12">
        <v>40</v>
      </c>
      <c r="D28" s="12">
        <v>0</v>
      </c>
      <c r="E28" s="12"/>
      <c r="F28" s="9"/>
      <c r="G28" s="9"/>
      <c r="H28" s="12"/>
      <c r="I28" s="12"/>
      <c r="J28" s="12">
        <v>33</v>
      </c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24">
        <f t="shared" si="0"/>
        <v>34</v>
      </c>
    </row>
    <row r="29" spans="1:20" ht="15.75" thickBot="1">
      <c r="A29" s="1"/>
      <c r="B29" s="12" t="s">
        <v>28</v>
      </c>
      <c r="C29" s="12">
        <v>55</v>
      </c>
      <c r="D29" s="12">
        <v>20</v>
      </c>
      <c r="E29" s="12"/>
      <c r="F29" s="9">
        <v>4</v>
      </c>
      <c r="G29" s="9">
        <v>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>
        <f t="shared" si="0"/>
        <v>32</v>
      </c>
    </row>
    <row r="30" spans="1:20" ht="15.75" thickBot="1">
      <c r="A30" s="1"/>
      <c r="B30" s="12" t="s">
        <v>24</v>
      </c>
      <c r="C30" s="12">
        <v>50</v>
      </c>
      <c r="D30" s="12">
        <v>35</v>
      </c>
      <c r="E30" s="12"/>
      <c r="F30" s="9">
        <v>10</v>
      </c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4">
        <f t="shared" si="0"/>
        <v>45</v>
      </c>
    </row>
    <row r="31" spans="1:20" ht="15.75" thickBot="1">
      <c r="A31" s="1">
        <v>10</v>
      </c>
      <c r="B31" s="12" t="s">
        <v>21</v>
      </c>
      <c r="C31" s="12">
        <v>35</v>
      </c>
      <c r="D31" s="12">
        <v>0</v>
      </c>
      <c r="E31" s="12"/>
      <c r="F31" s="9"/>
      <c r="G31" s="9"/>
      <c r="H31" s="12"/>
      <c r="I31" s="12">
        <v>32</v>
      </c>
      <c r="J31" s="12"/>
      <c r="K31" s="12"/>
      <c r="L31" s="12"/>
      <c r="M31" s="12"/>
      <c r="N31" s="12"/>
      <c r="O31" s="12"/>
      <c r="P31" s="12"/>
      <c r="Q31" s="12"/>
      <c r="R31" s="12">
        <v>3</v>
      </c>
      <c r="S31" s="12"/>
      <c r="T31" s="24">
        <f t="shared" si="0"/>
        <v>35</v>
      </c>
    </row>
    <row r="32" spans="1:20" ht="15.75" thickBot="1">
      <c r="A32" s="1"/>
      <c r="B32" s="12" t="s">
        <v>22</v>
      </c>
      <c r="C32" s="12">
        <v>10</v>
      </c>
      <c r="D32" s="12">
        <v>10</v>
      </c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>
        <f t="shared" si="0"/>
        <v>10</v>
      </c>
    </row>
    <row r="33" spans="1:20" ht="15.75" thickBot="1">
      <c r="A33" s="1"/>
      <c r="B33" s="12" t="s">
        <v>23</v>
      </c>
      <c r="C33" s="12">
        <v>32</v>
      </c>
      <c r="D33" s="12">
        <v>0</v>
      </c>
      <c r="E33" s="12"/>
      <c r="F33" s="9"/>
      <c r="G33" s="9"/>
      <c r="H33" s="12"/>
      <c r="I33" s="12">
        <v>31</v>
      </c>
      <c r="J33" s="12"/>
      <c r="K33" s="12"/>
      <c r="L33" s="12"/>
      <c r="M33" s="12"/>
      <c r="N33" s="12"/>
      <c r="O33" s="12"/>
      <c r="P33" s="12"/>
      <c r="Q33" s="12"/>
      <c r="R33" s="12">
        <v>3</v>
      </c>
      <c r="S33" s="12"/>
      <c r="T33" s="24">
        <f t="shared" si="0"/>
        <v>34</v>
      </c>
    </row>
    <row r="34" spans="1:20" ht="15.75" thickBot="1">
      <c r="A34" s="1"/>
      <c r="B34" s="12" t="s">
        <v>24</v>
      </c>
      <c r="C34" s="12">
        <v>25</v>
      </c>
      <c r="D34" s="12">
        <v>10</v>
      </c>
      <c r="E34" s="12"/>
      <c r="F34" s="9">
        <v>1</v>
      </c>
      <c r="G34" s="9">
        <v>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>
        <f t="shared" si="0"/>
        <v>14</v>
      </c>
    </row>
    <row r="35" spans="1:20" ht="15.75" thickBot="1">
      <c r="A35" s="1"/>
      <c r="B35" s="12" t="s">
        <v>25</v>
      </c>
      <c r="C35" s="12">
        <v>31</v>
      </c>
      <c r="D35" s="12">
        <v>15</v>
      </c>
      <c r="E35" s="12"/>
      <c r="F35" s="9">
        <v>5</v>
      </c>
      <c r="G35" s="9">
        <v>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4">
        <f t="shared" si="0"/>
        <v>27</v>
      </c>
    </row>
    <row r="36" spans="1:20" ht="15.75" thickBot="1">
      <c r="A36" s="1">
        <v>11</v>
      </c>
      <c r="B36" s="12" t="s">
        <v>21</v>
      </c>
      <c r="C36" s="12">
        <v>43</v>
      </c>
      <c r="D36" s="12">
        <v>0</v>
      </c>
      <c r="E36" s="12"/>
      <c r="F36" s="9"/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>
        <f t="shared" si="0"/>
        <v>0</v>
      </c>
    </row>
    <row r="37" spans="1:20" ht="15.75" thickBot="1">
      <c r="A37" s="1"/>
      <c r="B37" s="12" t="s">
        <v>22</v>
      </c>
      <c r="C37" s="12">
        <v>16</v>
      </c>
      <c r="D37" s="12">
        <v>6</v>
      </c>
      <c r="E37" s="12"/>
      <c r="F37" s="9">
        <v>2</v>
      </c>
      <c r="G37" s="9">
        <v>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>
        <f t="shared" ref="T37:T68" si="1">SUM(D37:S37)</f>
        <v>10</v>
      </c>
    </row>
    <row r="38" spans="1:20" ht="15.75" thickBot="1">
      <c r="A38" s="1"/>
      <c r="B38" s="12" t="s">
        <v>23</v>
      </c>
      <c r="C38" s="12">
        <v>33</v>
      </c>
      <c r="D38" s="12">
        <v>0</v>
      </c>
      <c r="E38" s="12"/>
      <c r="F38" s="9"/>
      <c r="G38" s="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>
        <f t="shared" si="1"/>
        <v>0</v>
      </c>
    </row>
    <row r="39" spans="1:20" ht="15.75" thickBot="1">
      <c r="A39" s="1"/>
      <c r="B39" s="12" t="s">
        <v>24</v>
      </c>
      <c r="C39" s="12">
        <v>32</v>
      </c>
      <c r="D39" s="12">
        <v>20</v>
      </c>
      <c r="E39" s="12"/>
      <c r="F39" s="9">
        <v>4</v>
      </c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>
        <f t="shared" si="1"/>
        <v>24</v>
      </c>
    </row>
    <row r="40" spans="1:20" ht="15.75" thickBot="1">
      <c r="A40" s="1"/>
      <c r="B40" s="12" t="s">
        <v>25</v>
      </c>
      <c r="C40" s="12">
        <v>27</v>
      </c>
      <c r="D40" s="12">
        <v>6</v>
      </c>
      <c r="E40" s="12"/>
      <c r="F40" s="9">
        <v>4</v>
      </c>
      <c r="G40" s="9">
        <v>13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4">
        <f t="shared" si="1"/>
        <v>23</v>
      </c>
    </row>
    <row r="41" spans="1:20" ht="15.75" thickBot="1">
      <c r="A41" s="1">
        <v>12</v>
      </c>
      <c r="B41" s="12" t="s">
        <v>21</v>
      </c>
      <c r="C41" s="12">
        <v>46</v>
      </c>
      <c r="D41" s="12">
        <v>0</v>
      </c>
      <c r="E41" s="12"/>
      <c r="F41" s="9"/>
      <c r="G41" s="9"/>
      <c r="H41" s="12">
        <v>39</v>
      </c>
      <c r="I41" s="12"/>
      <c r="J41" s="12"/>
      <c r="K41" s="12"/>
      <c r="L41" s="12"/>
      <c r="M41" s="12"/>
      <c r="N41" s="12"/>
      <c r="O41" s="12"/>
      <c r="P41" s="12"/>
      <c r="Q41" s="12"/>
      <c r="R41" s="12">
        <v>4</v>
      </c>
      <c r="S41" s="12"/>
      <c r="T41" s="24">
        <f t="shared" si="1"/>
        <v>43</v>
      </c>
    </row>
    <row r="42" spans="1:20" ht="15.75" thickBot="1">
      <c r="A42" s="1"/>
      <c r="B42" s="12" t="s">
        <v>22</v>
      </c>
      <c r="C42" s="12">
        <v>28</v>
      </c>
      <c r="D42" s="12">
        <v>13</v>
      </c>
      <c r="E42" s="12"/>
      <c r="F42" s="9">
        <v>7</v>
      </c>
      <c r="G42" s="9">
        <v>8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4">
        <f t="shared" si="1"/>
        <v>28</v>
      </c>
    </row>
    <row r="43" spans="1:20" ht="15.75" thickBot="1">
      <c r="A43" s="1"/>
      <c r="B43" s="12" t="s">
        <v>23</v>
      </c>
      <c r="C43" s="12">
        <v>3</v>
      </c>
      <c r="D43" s="12">
        <v>0</v>
      </c>
      <c r="E43" s="12"/>
      <c r="F43" s="9"/>
      <c r="G43" s="9"/>
      <c r="H43" s="12"/>
      <c r="I43" s="12"/>
      <c r="J43" s="12">
        <v>3</v>
      </c>
      <c r="K43" s="12"/>
      <c r="L43" s="12"/>
      <c r="M43" s="12"/>
      <c r="N43" s="12"/>
      <c r="O43" s="12"/>
      <c r="P43" s="12"/>
      <c r="Q43" s="12"/>
      <c r="R43" s="12"/>
      <c r="S43" s="12"/>
      <c r="T43" s="24">
        <f t="shared" si="1"/>
        <v>3</v>
      </c>
    </row>
    <row r="44" spans="1:20" ht="15.75" thickBot="1">
      <c r="A44" s="1"/>
      <c r="B44" s="12" t="s">
        <v>24</v>
      </c>
      <c r="C44" s="12">
        <v>45</v>
      </c>
      <c r="D44" s="12">
        <v>24</v>
      </c>
      <c r="E44" s="12"/>
      <c r="F44" s="9">
        <v>10</v>
      </c>
      <c r="G44" s="9">
        <v>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>
        <f t="shared" si="1"/>
        <v>40</v>
      </c>
    </row>
    <row r="45" spans="1:20" ht="15.75" thickBot="1">
      <c r="A45" s="1"/>
      <c r="B45" s="12" t="s">
        <v>25</v>
      </c>
      <c r="C45" s="12">
        <v>25</v>
      </c>
      <c r="D45" s="12">
        <v>15</v>
      </c>
      <c r="E45" s="12"/>
      <c r="F45" s="9">
        <v>7</v>
      </c>
      <c r="G45" s="9">
        <v>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4">
        <f t="shared" si="1"/>
        <v>25</v>
      </c>
    </row>
    <row r="46" spans="1:20" ht="15.75" thickBot="1">
      <c r="A46" s="1">
        <v>13</v>
      </c>
      <c r="B46" s="12" t="s">
        <v>21</v>
      </c>
      <c r="C46" s="12">
        <v>0</v>
      </c>
      <c r="D46" s="12">
        <v>0</v>
      </c>
      <c r="E46" s="12"/>
      <c r="F46" s="9"/>
      <c r="G46" s="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4">
        <f t="shared" si="1"/>
        <v>0</v>
      </c>
    </row>
    <row r="47" spans="1:20" ht="15.75" thickBot="1">
      <c r="A47" s="1"/>
      <c r="B47" s="12" t="s">
        <v>22</v>
      </c>
      <c r="C47" s="12">
        <v>25</v>
      </c>
      <c r="D47" s="12">
        <v>11</v>
      </c>
      <c r="E47" s="12"/>
      <c r="F47" s="9">
        <v>9</v>
      </c>
      <c r="G47" s="9">
        <v>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4">
        <f t="shared" si="1"/>
        <v>25</v>
      </c>
    </row>
    <row r="48" spans="1:20" ht="15.75" thickBot="1">
      <c r="A48" s="1"/>
      <c r="B48" s="12" t="s">
        <v>23</v>
      </c>
      <c r="C48" s="12">
        <v>0</v>
      </c>
      <c r="D48" s="12">
        <v>0</v>
      </c>
      <c r="E48" s="12"/>
      <c r="F48" s="9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4">
        <f t="shared" si="1"/>
        <v>0</v>
      </c>
    </row>
    <row r="49" spans="1:20" ht="15.75" thickBot="1">
      <c r="A49" s="1"/>
      <c r="B49" s="12" t="s">
        <v>24</v>
      </c>
      <c r="C49" s="12">
        <v>0</v>
      </c>
      <c r="D49" s="12">
        <v>0</v>
      </c>
      <c r="E49" s="12">
        <v>0</v>
      </c>
      <c r="F49" s="9">
        <v>0</v>
      </c>
      <c r="G49" s="9"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4">
        <f t="shared" si="1"/>
        <v>0</v>
      </c>
    </row>
    <row r="50" spans="1:20" ht="15.75" thickBot="1">
      <c r="A50" s="1"/>
      <c r="B50" s="12" t="s">
        <v>25</v>
      </c>
      <c r="C50" s="12">
        <v>25</v>
      </c>
      <c r="D50" s="12">
        <v>13</v>
      </c>
      <c r="E50" s="12"/>
      <c r="F50" s="9">
        <v>9</v>
      </c>
      <c r="G50" s="9">
        <v>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4">
        <f t="shared" si="1"/>
        <v>23</v>
      </c>
    </row>
    <row r="51" spans="1:20" ht="15.75" thickBot="1">
      <c r="A51" s="1">
        <v>14</v>
      </c>
      <c r="B51" s="12" t="s">
        <v>21</v>
      </c>
      <c r="C51" s="12">
        <v>15</v>
      </c>
      <c r="D51" s="12">
        <v>0</v>
      </c>
      <c r="E51" s="12"/>
      <c r="F51" s="9"/>
      <c r="G51" s="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15</v>
      </c>
      <c r="S51" s="12">
        <v>1</v>
      </c>
      <c r="T51" s="24">
        <f t="shared" si="1"/>
        <v>16</v>
      </c>
    </row>
    <row r="52" spans="1:20" ht="15.75" thickBot="1">
      <c r="A52" s="1"/>
      <c r="B52" s="12" t="s">
        <v>22</v>
      </c>
      <c r="C52" s="12">
        <v>51</v>
      </c>
      <c r="D52" s="12">
        <v>36</v>
      </c>
      <c r="E52" s="12"/>
      <c r="F52" s="9">
        <v>15</v>
      </c>
      <c r="G52" s="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4">
        <f t="shared" si="1"/>
        <v>51</v>
      </c>
    </row>
    <row r="53" spans="1:20" ht="15.75" thickBot="1">
      <c r="A53" s="1"/>
      <c r="B53" s="12" t="s">
        <v>27</v>
      </c>
      <c r="C53" s="12">
        <v>70</v>
      </c>
      <c r="D53" s="12">
        <v>15</v>
      </c>
      <c r="E53" s="12">
        <v>32</v>
      </c>
      <c r="F53" s="9">
        <v>7</v>
      </c>
      <c r="G53" s="9">
        <v>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2</v>
      </c>
      <c r="T53" s="24">
        <f t="shared" si="1"/>
        <v>61</v>
      </c>
    </row>
    <row r="54" spans="1:20" ht="15.75" thickBot="1">
      <c r="A54" s="1"/>
      <c r="B54" s="12" t="s">
        <v>23</v>
      </c>
      <c r="C54" s="12">
        <v>45</v>
      </c>
      <c r="D54" s="12">
        <v>0</v>
      </c>
      <c r="E54" s="12"/>
      <c r="F54" s="9"/>
      <c r="G54" s="9"/>
      <c r="H54" s="12">
        <v>15</v>
      </c>
      <c r="I54" s="12"/>
      <c r="J54" s="12">
        <v>15</v>
      </c>
      <c r="K54" s="12"/>
      <c r="L54" s="12"/>
      <c r="M54" s="12"/>
      <c r="N54" s="12"/>
      <c r="O54" s="12"/>
      <c r="P54" s="12"/>
      <c r="Q54" s="12"/>
      <c r="R54" s="12">
        <v>2</v>
      </c>
      <c r="S54" s="12"/>
      <c r="T54" s="24">
        <f t="shared" si="1"/>
        <v>32</v>
      </c>
    </row>
    <row r="55" spans="1:20" ht="15.75" thickBot="1">
      <c r="A55" s="1"/>
      <c r="B55" s="12" t="s">
        <v>28</v>
      </c>
      <c r="C55" s="12">
        <v>52</v>
      </c>
      <c r="D55" s="12">
        <v>26</v>
      </c>
      <c r="E55" s="12"/>
      <c r="F55" s="9">
        <v>11</v>
      </c>
      <c r="G55" s="9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4">
        <f t="shared" si="1"/>
        <v>38</v>
      </c>
    </row>
    <row r="56" spans="1:20" ht="15.75" thickBot="1">
      <c r="A56" s="1"/>
      <c r="B56" s="12" t="s">
        <v>24</v>
      </c>
      <c r="C56" s="12">
        <v>50</v>
      </c>
      <c r="D56" s="12">
        <v>27</v>
      </c>
      <c r="E56" s="12"/>
      <c r="F56" s="9">
        <v>9</v>
      </c>
      <c r="G56" s="9">
        <v>4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4">
        <f t="shared" si="1"/>
        <v>40</v>
      </c>
    </row>
    <row r="57" spans="1:20" ht="15.75" thickBot="1">
      <c r="A57" s="1">
        <v>17</v>
      </c>
      <c r="B57" s="12" t="s">
        <v>21</v>
      </c>
      <c r="C57" s="12">
        <v>42</v>
      </c>
      <c r="D57" s="12">
        <v>0</v>
      </c>
      <c r="E57" s="12"/>
      <c r="F57" s="9"/>
      <c r="G57" s="9"/>
      <c r="H57" s="12"/>
      <c r="I57" s="12"/>
      <c r="J57" s="12">
        <v>37</v>
      </c>
      <c r="K57" s="12"/>
      <c r="L57" s="12"/>
      <c r="M57" s="12"/>
      <c r="N57" s="12"/>
      <c r="O57" s="12"/>
      <c r="P57" s="12"/>
      <c r="Q57" s="12"/>
      <c r="R57" s="12">
        <v>2</v>
      </c>
      <c r="S57" s="12">
        <v>3</v>
      </c>
      <c r="T57" s="24">
        <f t="shared" si="1"/>
        <v>42</v>
      </c>
    </row>
    <row r="58" spans="1:20" ht="15.75" thickBot="1">
      <c r="A58" s="1"/>
      <c r="B58" s="12" t="s">
        <v>22</v>
      </c>
      <c r="C58" s="12">
        <v>20</v>
      </c>
      <c r="D58" s="12">
        <v>17</v>
      </c>
      <c r="E58" s="12"/>
      <c r="F58" s="9">
        <v>1</v>
      </c>
      <c r="G58" s="9">
        <v>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4">
        <f t="shared" si="1"/>
        <v>20</v>
      </c>
    </row>
    <row r="59" spans="1:20" ht="15.75" thickBot="1">
      <c r="A59" s="1"/>
      <c r="B59" s="12" t="s">
        <v>23</v>
      </c>
      <c r="C59" s="12">
        <v>0</v>
      </c>
      <c r="D59" s="12">
        <v>0</v>
      </c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4">
        <f t="shared" si="1"/>
        <v>0</v>
      </c>
    </row>
    <row r="60" spans="1:20" ht="15.75" thickBot="1">
      <c r="A60" s="1"/>
      <c r="B60" s="12" t="s">
        <v>24</v>
      </c>
      <c r="C60" s="12">
        <v>47</v>
      </c>
      <c r="D60" s="12">
        <v>24</v>
      </c>
      <c r="E60" s="12"/>
      <c r="F60" s="9">
        <v>13</v>
      </c>
      <c r="G60" s="9">
        <v>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4">
        <f t="shared" si="1"/>
        <v>39</v>
      </c>
    </row>
    <row r="61" spans="1:20" ht="15.75" thickBot="1">
      <c r="A61" s="1"/>
      <c r="B61" s="12" t="s">
        <v>25</v>
      </c>
      <c r="C61" s="12">
        <v>20</v>
      </c>
      <c r="D61" s="12">
        <v>13</v>
      </c>
      <c r="E61" s="12"/>
      <c r="F61" s="9">
        <v>7</v>
      </c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4">
        <f t="shared" si="1"/>
        <v>20</v>
      </c>
    </row>
    <row r="62" spans="1:20" ht="15.75" thickBot="1">
      <c r="A62" s="1">
        <v>18</v>
      </c>
      <c r="B62" s="12" t="s">
        <v>21</v>
      </c>
      <c r="C62" s="12">
        <v>35</v>
      </c>
      <c r="D62" s="12">
        <v>0</v>
      </c>
      <c r="E62" s="12"/>
      <c r="F62" s="9"/>
      <c r="G62" s="9"/>
      <c r="H62" s="12"/>
      <c r="I62" s="12">
        <v>24</v>
      </c>
      <c r="J62" s="12"/>
      <c r="K62" s="12"/>
      <c r="L62" s="12"/>
      <c r="M62" s="12"/>
      <c r="N62" s="12"/>
      <c r="O62" s="12"/>
      <c r="P62" s="12"/>
      <c r="Q62" s="12"/>
      <c r="R62" s="12">
        <v>3</v>
      </c>
      <c r="S62" s="12"/>
      <c r="T62" s="24">
        <f t="shared" si="1"/>
        <v>27</v>
      </c>
    </row>
    <row r="63" spans="1:20" ht="15.75" thickBot="1">
      <c r="A63" s="1"/>
      <c r="B63" s="12" t="s">
        <v>22</v>
      </c>
      <c r="C63" s="12">
        <v>4</v>
      </c>
      <c r="D63" s="12">
        <v>4</v>
      </c>
      <c r="E63" s="12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4">
        <f t="shared" si="1"/>
        <v>4</v>
      </c>
    </row>
    <row r="64" spans="1:20" ht="15.75" thickBot="1">
      <c r="A64" s="1"/>
      <c r="B64" s="12" t="s">
        <v>23</v>
      </c>
      <c r="C64" s="12">
        <v>0</v>
      </c>
      <c r="D64" s="12">
        <v>0</v>
      </c>
      <c r="E64" s="12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4">
        <f t="shared" si="1"/>
        <v>0</v>
      </c>
    </row>
    <row r="65" spans="1:20" ht="15.75" thickBot="1">
      <c r="A65" s="1"/>
      <c r="B65" s="12" t="s">
        <v>24</v>
      </c>
      <c r="C65" s="12">
        <v>17</v>
      </c>
      <c r="D65" s="12">
        <v>8</v>
      </c>
      <c r="E65" s="12"/>
      <c r="F65" s="9">
        <v>5</v>
      </c>
      <c r="G65" s="9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4">
        <f t="shared" si="1"/>
        <v>15</v>
      </c>
    </row>
    <row r="66" spans="1:20" ht="15.75" thickBot="1">
      <c r="A66" s="1"/>
      <c r="B66" s="12" t="s">
        <v>25</v>
      </c>
      <c r="C66" s="12">
        <v>5</v>
      </c>
      <c r="D66" s="12">
        <v>0</v>
      </c>
      <c r="E66" s="12"/>
      <c r="F66" s="9"/>
      <c r="G66" s="9">
        <v>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4">
        <f t="shared" si="1"/>
        <v>2</v>
      </c>
    </row>
    <row r="67" spans="1:20" ht="15.75" thickBot="1">
      <c r="A67" s="1">
        <v>19</v>
      </c>
      <c r="B67" s="12" t="s">
        <v>21</v>
      </c>
      <c r="C67" s="12">
        <v>0</v>
      </c>
      <c r="D67" s="12">
        <v>0</v>
      </c>
      <c r="E67" s="12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4">
        <f t="shared" si="1"/>
        <v>0</v>
      </c>
    </row>
    <row r="68" spans="1:20" ht="15.75" thickBot="1">
      <c r="A68" s="1"/>
      <c r="B68" s="12" t="s">
        <v>22</v>
      </c>
      <c r="C68" s="12">
        <v>14</v>
      </c>
      <c r="D68" s="12">
        <v>6</v>
      </c>
      <c r="E68" s="12"/>
      <c r="F68" s="9">
        <v>4</v>
      </c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>
        <f t="shared" si="1"/>
        <v>10</v>
      </c>
    </row>
    <row r="69" spans="1:20" ht="15.75" thickBot="1">
      <c r="A69" s="1"/>
      <c r="B69" s="12" t="s">
        <v>23</v>
      </c>
      <c r="C69" s="12">
        <v>40</v>
      </c>
      <c r="D69" s="12">
        <v>0</v>
      </c>
      <c r="E69" s="12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4">
        <f t="shared" ref="T69:T100" si="2">SUM(D69:S69)</f>
        <v>0</v>
      </c>
    </row>
    <row r="70" spans="1:20" ht="15.75" thickBot="1">
      <c r="A70" s="1"/>
      <c r="B70" s="12" t="s">
        <v>24</v>
      </c>
      <c r="C70" s="12">
        <v>32</v>
      </c>
      <c r="D70" s="12">
        <v>16</v>
      </c>
      <c r="E70" s="12"/>
      <c r="F70" s="9">
        <v>5</v>
      </c>
      <c r="G70" s="9">
        <v>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4">
        <f t="shared" si="2"/>
        <v>27</v>
      </c>
    </row>
    <row r="71" spans="1:20" ht="15.75" thickBot="1">
      <c r="A71" s="1"/>
      <c r="B71" s="12" t="s">
        <v>25</v>
      </c>
      <c r="C71" s="12">
        <v>25</v>
      </c>
      <c r="D71" s="12">
        <v>8</v>
      </c>
      <c r="E71" s="12"/>
      <c r="F71" s="9">
        <v>10</v>
      </c>
      <c r="G71" s="9">
        <v>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4">
        <f t="shared" si="2"/>
        <v>24</v>
      </c>
    </row>
    <row r="72" spans="1:20" ht="15.75" thickBot="1">
      <c r="A72" s="1">
        <v>20</v>
      </c>
      <c r="B72" s="12" t="s">
        <v>21</v>
      </c>
      <c r="C72" s="12">
        <v>40</v>
      </c>
      <c r="D72" s="12">
        <v>0</v>
      </c>
      <c r="E72" s="12"/>
      <c r="F72" s="9"/>
      <c r="G72" s="9"/>
      <c r="H72" s="12"/>
      <c r="I72" s="12"/>
      <c r="J72" s="12">
        <v>30</v>
      </c>
      <c r="K72" s="12"/>
      <c r="L72" s="12"/>
      <c r="M72" s="12"/>
      <c r="N72" s="12"/>
      <c r="O72" s="12"/>
      <c r="P72" s="12"/>
      <c r="Q72" s="12"/>
      <c r="R72" s="12">
        <v>1</v>
      </c>
      <c r="S72" s="12"/>
      <c r="T72" s="24">
        <f t="shared" si="2"/>
        <v>31</v>
      </c>
    </row>
    <row r="73" spans="1:20" ht="15.75" thickBot="1">
      <c r="A73" s="1"/>
      <c r="B73" s="12" t="s">
        <v>22</v>
      </c>
      <c r="C73" s="12">
        <v>0</v>
      </c>
      <c r="D73" s="12">
        <v>0</v>
      </c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>
        <f t="shared" si="2"/>
        <v>0</v>
      </c>
    </row>
    <row r="74" spans="1:20" ht="15.75" thickBot="1">
      <c r="A74" s="1"/>
      <c r="B74" s="12" t="s">
        <v>23</v>
      </c>
      <c r="C74" s="12">
        <v>0</v>
      </c>
      <c r="D74" s="12">
        <v>0</v>
      </c>
      <c r="E74" s="12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4">
        <f t="shared" si="2"/>
        <v>0</v>
      </c>
    </row>
    <row r="75" spans="1:20" ht="15.75" thickBot="1">
      <c r="A75" s="1"/>
      <c r="B75" s="12" t="s">
        <v>24</v>
      </c>
      <c r="C75" s="12">
        <v>0</v>
      </c>
      <c r="D75" s="12">
        <v>0</v>
      </c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24">
        <f t="shared" si="2"/>
        <v>0</v>
      </c>
    </row>
    <row r="76" spans="1:20" ht="15.75" thickBot="1">
      <c r="A76" s="1"/>
      <c r="B76" s="12" t="s">
        <v>25</v>
      </c>
      <c r="C76" s="12">
        <v>34</v>
      </c>
      <c r="D76" s="12">
        <v>12</v>
      </c>
      <c r="E76" s="12"/>
      <c r="F76" s="9">
        <v>6</v>
      </c>
      <c r="G76" s="9">
        <v>14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24">
        <f t="shared" si="2"/>
        <v>32</v>
      </c>
    </row>
    <row r="77" spans="1:20" ht="15.75" thickBot="1">
      <c r="A77" s="1">
        <v>21</v>
      </c>
      <c r="B77" s="12" t="s">
        <v>21</v>
      </c>
      <c r="C77" s="12">
        <v>0</v>
      </c>
      <c r="D77" s="12">
        <v>0</v>
      </c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24">
        <f t="shared" si="2"/>
        <v>0</v>
      </c>
    </row>
    <row r="78" spans="1:20" ht="15.75" thickBot="1">
      <c r="A78" s="1"/>
      <c r="B78" s="12" t="s">
        <v>22</v>
      </c>
      <c r="C78" s="12">
        <v>0</v>
      </c>
      <c r="D78" s="12">
        <v>0</v>
      </c>
      <c r="E78" s="12"/>
      <c r="F78" s="9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4">
        <f t="shared" si="2"/>
        <v>0</v>
      </c>
    </row>
    <row r="79" spans="1:20" ht="15.75" thickBot="1">
      <c r="A79" s="1"/>
      <c r="B79" s="12" t="s">
        <v>27</v>
      </c>
      <c r="C79" s="12">
        <v>0</v>
      </c>
      <c r="D79" s="12">
        <v>0</v>
      </c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4">
        <f t="shared" si="2"/>
        <v>0</v>
      </c>
    </row>
    <row r="80" spans="1:20" ht="15.75" thickBot="1">
      <c r="A80" s="1"/>
      <c r="B80" s="12" t="s">
        <v>23</v>
      </c>
      <c r="C80" s="12">
        <v>0</v>
      </c>
      <c r="D80" s="12">
        <v>0</v>
      </c>
      <c r="E80" s="12"/>
      <c r="F80" s="9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4">
        <f t="shared" si="2"/>
        <v>0</v>
      </c>
    </row>
    <row r="81" spans="1:20" ht="15.75" thickBot="1">
      <c r="A81" s="1"/>
      <c r="B81" s="12" t="s">
        <v>28</v>
      </c>
      <c r="C81" s="12">
        <v>0</v>
      </c>
      <c r="D81" s="12">
        <v>0</v>
      </c>
      <c r="E81" s="12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4">
        <f t="shared" si="2"/>
        <v>0</v>
      </c>
    </row>
    <row r="82" spans="1:20" ht="15.75" thickBot="1">
      <c r="A82" s="1"/>
      <c r="B82" s="12" t="s">
        <v>24</v>
      </c>
      <c r="C82" s="12">
        <v>0</v>
      </c>
      <c r="D82" s="12">
        <v>0</v>
      </c>
      <c r="E82" s="12"/>
      <c r="F82" s="9"/>
      <c r="G82" s="9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24">
        <f t="shared" si="2"/>
        <v>0</v>
      </c>
    </row>
    <row r="83" spans="1:20" ht="15.75" thickBot="1">
      <c r="A83" s="1">
        <v>24</v>
      </c>
      <c r="B83" s="12" t="s">
        <v>21</v>
      </c>
      <c r="C83" s="12">
        <v>20</v>
      </c>
      <c r="D83" s="12">
        <v>0</v>
      </c>
      <c r="E83" s="12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12"/>
      <c r="Q83" s="12">
        <v>4</v>
      </c>
      <c r="R83" s="12"/>
      <c r="S83" s="12"/>
      <c r="T83" s="24">
        <f t="shared" si="2"/>
        <v>4</v>
      </c>
    </row>
    <row r="84" spans="1:20" ht="15.75" thickBot="1">
      <c r="A84" s="1"/>
      <c r="B84" s="12" t="s">
        <v>22</v>
      </c>
      <c r="C84" s="12">
        <v>22</v>
      </c>
      <c r="D84" s="12">
        <v>7</v>
      </c>
      <c r="E84" s="12"/>
      <c r="F84" s="9">
        <v>5</v>
      </c>
      <c r="G84" s="9">
        <v>10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24">
        <f t="shared" si="2"/>
        <v>22</v>
      </c>
    </row>
    <row r="85" spans="1:20" ht="15.75" thickBot="1">
      <c r="A85" s="1"/>
      <c r="B85" s="12" t="s">
        <v>23</v>
      </c>
      <c r="C85" s="12">
        <v>40</v>
      </c>
      <c r="D85" s="12">
        <v>0</v>
      </c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4">
        <f t="shared" si="2"/>
        <v>0</v>
      </c>
    </row>
    <row r="86" spans="1:20" ht="15.75" thickBot="1">
      <c r="A86" s="1"/>
      <c r="B86" s="12" t="s">
        <v>24</v>
      </c>
      <c r="C86" s="12">
        <v>25</v>
      </c>
      <c r="D86" s="12">
        <v>14</v>
      </c>
      <c r="E86" s="12"/>
      <c r="F86" s="9">
        <v>6</v>
      </c>
      <c r="G86" s="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4">
        <f t="shared" si="2"/>
        <v>20</v>
      </c>
    </row>
    <row r="87" spans="1:20" ht="15.75" thickBot="1">
      <c r="A87" s="1"/>
      <c r="B87" s="12" t="s">
        <v>25</v>
      </c>
      <c r="C87" s="12">
        <v>17</v>
      </c>
      <c r="D87" s="12">
        <v>5</v>
      </c>
      <c r="E87" s="12"/>
      <c r="F87" s="9">
        <v>3</v>
      </c>
      <c r="G87" s="9">
        <v>5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24">
        <f t="shared" si="2"/>
        <v>13</v>
      </c>
    </row>
    <row r="88" spans="1:20" ht="15.75" thickBot="1">
      <c r="A88" s="1">
        <v>25</v>
      </c>
      <c r="B88" s="12" t="s">
        <v>21</v>
      </c>
      <c r="C88" s="12">
        <v>0</v>
      </c>
      <c r="D88" s="12">
        <v>0</v>
      </c>
      <c r="E88" s="12"/>
      <c r="F88" s="9"/>
      <c r="G88" s="9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4">
        <f t="shared" si="2"/>
        <v>0</v>
      </c>
    </row>
    <row r="89" spans="1:20" ht="15.75" thickBot="1">
      <c r="A89" s="1"/>
      <c r="B89" s="12" t="s">
        <v>22</v>
      </c>
      <c r="C89" s="12">
        <v>23</v>
      </c>
      <c r="D89" s="12">
        <v>10</v>
      </c>
      <c r="E89" s="12"/>
      <c r="F89" s="9">
        <v>12</v>
      </c>
      <c r="G89" s="9">
        <v>1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4">
        <f t="shared" si="2"/>
        <v>23</v>
      </c>
    </row>
    <row r="90" spans="1:20" ht="15.75" thickBot="1">
      <c r="A90" s="1"/>
      <c r="B90" s="12" t="s">
        <v>23</v>
      </c>
      <c r="C90" s="12">
        <v>0</v>
      </c>
      <c r="D90" s="12">
        <v>0</v>
      </c>
      <c r="E90" s="12"/>
      <c r="F90" s="9"/>
      <c r="G90" s="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4">
        <f t="shared" si="2"/>
        <v>0</v>
      </c>
    </row>
    <row r="91" spans="1:20" ht="15.75" thickBot="1">
      <c r="A91" s="1"/>
      <c r="B91" s="12" t="s">
        <v>24</v>
      </c>
      <c r="C91" s="12">
        <v>0</v>
      </c>
      <c r="D91" s="12">
        <v>0</v>
      </c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4">
        <f t="shared" si="2"/>
        <v>0</v>
      </c>
    </row>
    <row r="92" spans="1:20" ht="15.75" thickBot="1">
      <c r="A92" s="1"/>
      <c r="B92" s="12" t="s">
        <v>25</v>
      </c>
      <c r="C92" s="12">
        <v>0</v>
      </c>
      <c r="D92" s="12">
        <v>0</v>
      </c>
      <c r="E92" s="12"/>
      <c r="F92" s="9"/>
      <c r="G92" s="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4">
        <f t="shared" si="2"/>
        <v>0</v>
      </c>
    </row>
    <row r="93" spans="1:20" ht="15.75" thickBot="1">
      <c r="A93" s="5">
        <v>26</v>
      </c>
      <c r="B93" s="13" t="s">
        <v>21</v>
      </c>
      <c r="C93" s="13">
        <v>0</v>
      </c>
      <c r="D93" s="13">
        <v>0</v>
      </c>
      <c r="E93" s="13"/>
      <c r="F93" s="22"/>
      <c r="G93" s="2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5">
        <f t="shared" si="2"/>
        <v>0</v>
      </c>
    </row>
    <row r="94" spans="1:20" ht="15.75" thickBot="1">
      <c r="A94" s="1"/>
      <c r="B94" s="12" t="s">
        <v>22</v>
      </c>
      <c r="C94" s="12">
        <v>37</v>
      </c>
      <c r="D94" s="12">
        <v>20</v>
      </c>
      <c r="E94" s="12"/>
      <c r="F94" s="9">
        <v>15</v>
      </c>
      <c r="G94" s="9"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4">
        <f t="shared" si="2"/>
        <v>35</v>
      </c>
    </row>
    <row r="95" spans="1:20" ht="15.75" thickBot="1">
      <c r="A95" s="1"/>
      <c r="B95" s="12" t="s">
        <v>27</v>
      </c>
      <c r="C95" s="12">
        <v>30</v>
      </c>
      <c r="D95" s="12">
        <v>23</v>
      </c>
      <c r="E95" s="12"/>
      <c r="F95" s="9">
        <v>5</v>
      </c>
      <c r="G95" s="9">
        <v>2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4">
        <f t="shared" si="2"/>
        <v>30</v>
      </c>
    </row>
    <row r="96" spans="1:20" ht="15.75" thickBot="1">
      <c r="A96" s="1"/>
      <c r="B96" s="12" t="s">
        <v>23</v>
      </c>
      <c r="C96" s="12">
        <v>0</v>
      </c>
      <c r="D96" s="12">
        <v>0</v>
      </c>
      <c r="E96" s="12"/>
      <c r="F96" s="9"/>
      <c r="G96" s="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4">
        <f t="shared" si="2"/>
        <v>0</v>
      </c>
    </row>
    <row r="97" spans="1:20" ht="15.75" thickBot="1">
      <c r="A97" s="1"/>
      <c r="B97" s="12" t="s">
        <v>28</v>
      </c>
      <c r="C97" s="12">
        <v>50</v>
      </c>
      <c r="D97" s="12">
        <v>38</v>
      </c>
      <c r="E97" s="12"/>
      <c r="F97" s="9">
        <v>9</v>
      </c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4">
        <f t="shared" si="2"/>
        <v>47</v>
      </c>
    </row>
    <row r="98" spans="1:20" ht="15.75" thickBot="1">
      <c r="A98" s="1"/>
      <c r="B98" s="12" t="s">
        <v>24</v>
      </c>
      <c r="C98" s="12">
        <v>50</v>
      </c>
      <c r="D98" s="12">
        <v>33</v>
      </c>
      <c r="E98" s="12"/>
      <c r="F98" s="9">
        <v>9</v>
      </c>
      <c r="G98" s="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4">
        <f t="shared" si="2"/>
        <v>42</v>
      </c>
    </row>
    <row r="99" spans="1:20" ht="15.75" thickBot="1">
      <c r="A99" s="1">
        <v>27</v>
      </c>
      <c r="B99" s="12" t="s">
        <v>21</v>
      </c>
      <c r="C99" s="12">
        <v>25</v>
      </c>
      <c r="D99" s="12">
        <v>0</v>
      </c>
      <c r="E99" s="12"/>
      <c r="F99" s="9"/>
      <c r="G99" s="9"/>
      <c r="H99" s="12"/>
      <c r="I99" s="12">
        <v>17</v>
      </c>
      <c r="J99" s="12"/>
      <c r="K99" s="12"/>
      <c r="L99" s="12"/>
      <c r="M99" s="12"/>
      <c r="N99" s="12"/>
      <c r="O99" s="12"/>
      <c r="P99" s="12"/>
      <c r="Q99" s="12"/>
      <c r="R99" s="12">
        <v>3</v>
      </c>
      <c r="S99" s="12"/>
      <c r="T99" s="24">
        <f t="shared" si="2"/>
        <v>20</v>
      </c>
    </row>
    <row r="100" spans="1:20" ht="15.75" thickBot="1">
      <c r="A100" s="8"/>
      <c r="B100" s="12" t="s">
        <v>22</v>
      </c>
      <c r="C100" s="12">
        <v>49</v>
      </c>
      <c r="D100" s="12">
        <v>23</v>
      </c>
      <c r="E100" s="12"/>
      <c r="F100" s="9">
        <v>21</v>
      </c>
      <c r="G100" s="9">
        <v>5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4">
        <f t="shared" si="2"/>
        <v>49</v>
      </c>
    </row>
    <row r="101" spans="1:20" ht="15.75" thickBot="1">
      <c r="A101" s="8"/>
      <c r="B101" s="12" t="s">
        <v>23</v>
      </c>
      <c r="C101" s="12">
        <v>26</v>
      </c>
      <c r="D101" s="12">
        <v>19</v>
      </c>
      <c r="E101" s="12"/>
      <c r="F101" s="9">
        <v>2</v>
      </c>
      <c r="G101" s="9">
        <v>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4">
        <f t="shared" ref="T101:T114" si="3">SUM(D101:S101)</f>
        <v>24</v>
      </c>
    </row>
    <row r="102" spans="1:20" ht="15.75" thickBot="1">
      <c r="A102" s="8"/>
      <c r="B102" s="12" t="s">
        <v>24</v>
      </c>
      <c r="C102" s="12">
        <v>51</v>
      </c>
      <c r="D102" s="12">
        <v>46</v>
      </c>
      <c r="E102" s="12"/>
      <c r="F102" s="9">
        <v>5</v>
      </c>
      <c r="G102" s="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4">
        <f t="shared" si="3"/>
        <v>51</v>
      </c>
    </row>
    <row r="103" spans="1:20" ht="15.75" thickBot="1">
      <c r="A103" s="8"/>
      <c r="B103" s="12" t="s">
        <v>25</v>
      </c>
      <c r="C103" s="12">
        <v>52</v>
      </c>
      <c r="D103" s="12">
        <v>6</v>
      </c>
      <c r="E103" s="12"/>
      <c r="F103" s="9">
        <v>24</v>
      </c>
      <c r="G103" s="9">
        <v>4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4">
        <f t="shared" si="3"/>
        <v>34</v>
      </c>
    </row>
    <row r="104" spans="1:20" ht="15.75" thickBot="1">
      <c r="A104" s="1">
        <v>28</v>
      </c>
      <c r="B104" s="12" t="s">
        <v>21</v>
      </c>
      <c r="C104" s="12">
        <v>0</v>
      </c>
      <c r="D104" s="12">
        <v>0</v>
      </c>
      <c r="E104" s="12"/>
      <c r="F104" s="9"/>
      <c r="G104" s="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4">
        <f t="shared" si="3"/>
        <v>0</v>
      </c>
    </row>
    <row r="105" spans="1:20" ht="15.75" thickBot="1">
      <c r="A105" s="8"/>
      <c r="B105" s="12" t="s">
        <v>22</v>
      </c>
      <c r="C105" s="12">
        <v>51</v>
      </c>
      <c r="D105" s="12">
        <v>35</v>
      </c>
      <c r="E105" s="12"/>
      <c r="F105" s="9">
        <v>15</v>
      </c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4">
        <f t="shared" si="3"/>
        <v>50</v>
      </c>
    </row>
    <row r="106" spans="1:20" ht="15.75" thickBot="1">
      <c r="A106" s="8"/>
      <c r="B106" s="12" t="s">
        <v>27</v>
      </c>
      <c r="C106" s="12">
        <v>76</v>
      </c>
      <c r="D106" s="12">
        <v>20</v>
      </c>
      <c r="E106" s="12">
        <v>23</v>
      </c>
      <c r="F106" s="9">
        <v>7</v>
      </c>
      <c r="G106" s="9">
        <v>6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v>3</v>
      </c>
      <c r="T106" s="24">
        <f t="shared" si="3"/>
        <v>59</v>
      </c>
    </row>
    <row r="107" spans="1:20" ht="15.75" thickBot="1">
      <c r="A107" s="8"/>
      <c r="B107" s="12" t="s">
        <v>23</v>
      </c>
      <c r="C107" s="12">
        <v>30</v>
      </c>
      <c r="D107" s="12">
        <v>0</v>
      </c>
      <c r="E107" s="12"/>
      <c r="F107" s="9"/>
      <c r="G107" s="9"/>
      <c r="H107" s="12">
        <v>27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4">
        <f t="shared" si="3"/>
        <v>27</v>
      </c>
    </row>
    <row r="108" spans="1:20" ht="15.75" thickBot="1">
      <c r="A108" s="8"/>
      <c r="B108" s="12" t="s">
        <v>28</v>
      </c>
      <c r="C108" s="12">
        <v>53</v>
      </c>
      <c r="D108" s="12">
        <v>21</v>
      </c>
      <c r="E108" s="12"/>
      <c r="F108" s="9">
        <v>11</v>
      </c>
      <c r="G108" s="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4">
        <f t="shared" si="3"/>
        <v>32</v>
      </c>
    </row>
    <row r="109" spans="1:20" ht="15.75" thickBot="1">
      <c r="A109" s="8"/>
      <c r="B109" s="12" t="s">
        <v>24</v>
      </c>
      <c r="C109" s="12">
        <v>53</v>
      </c>
      <c r="D109" s="12">
        <v>37</v>
      </c>
      <c r="E109" s="12"/>
      <c r="F109" s="9">
        <v>6</v>
      </c>
      <c r="G109" s="9">
        <v>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24">
        <f t="shared" si="3"/>
        <v>45</v>
      </c>
    </row>
    <row r="110" spans="1:20" ht="15.75" thickBot="1">
      <c r="A110" s="1">
        <v>31</v>
      </c>
      <c r="B110" s="12" t="s">
        <v>21</v>
      </c>
      <c r="C110" s="12">
        <v>0</v>
      </c>
      <c r="D110" s="12">
        <v>0</v>
      </c>
      <c r="E110" s="12"/>
      <c r="F110" s="9"/>
      <c r="G110" s="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4">
        <f t="shared" si="3"/>
        <v>0</v>
      </c>
    </row>
    <row r="111" spans="1:20" ht="15.75" thickBot="1">
      <c r="A111" s="8"/>
      <c r="B111" s="12" t="s">
        <v>22</v>
      </c>
      <c r="C111" s="12">
        <v>18</v>
      </c>
      <c r="D111" s="12">
        <v>8</v>
      </c>
      <c r="E111" s="12"/>
      <c r="F111" s="9">
        <v>4</v>
      </c>
      <c r="G111" s="9">
        <v>6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4">
        <f t="shared" si="3"/>
        <v>18</v>
      </c>
    </row>
    <row r="112" spans="1:20" ht="15.75" thickBot="1">
      <c r="A112" s="8"/>
      <c r="B112" s="12" t="s">
        <v>23</v>
      </c>
      <c r="C112" s="12">
        <v>0</v>
      </c>
      <c r="D112" s="12">
        <v>0</v>
      </c>
      <c r="E112" s="12"/>
      <c r="F112" s="9"/>
      <c r="G112" s="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4">
        <f t="shared" si="3"/>
        <v>0</v>
      </c>
    </row>
    <row r="113" spans="1:20" ht="15.75" thickBot="1">
      <c r="A113" s="8"/>
      <c r="B113" s="12" t="s">
        <v>24</v>
      </c>
      <c r="C113" s="12">
        <v>32</v>
      </c>
      <c r="D113" s="12">
        <v>22</v>
      </c>
      <c r="E113" s="12"/>
      <c r="F113" s="9">
        <v>5</v>
      </c>
      <c r="G113" s="9">
        <v>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4">
        <f t="shared" si="3"/>
        <v>28</v>
      </c>
    </row>
    <row r="114" spans="1:20" ht="15.75" thickBot="1">
      <c r="A114" s="8"/>
      <c r="B114" s="12" t="s">
        <v>25</v>
      </c>
      <c r="C114" s="12">
        <v>14</v>
      </c>
      <c r="D114" s="12">
        <v>9</v>
      </c>
      <c r="E114" s="12"/>
      <c r="F114" s="9">
        <v>4</v>
      </c>
      <c r="G114" s="9">
        <v>2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4">
        <f t="shared" si="3"/>
        <v>15</v>
      </c>
    </row>
    <row r="115" spans="1:20" s="17" customFormat="1" ht="16.5" thickBot="1">
      <c r="A115" s="39" t="s">
        <v>30</v>
      </c>
      <c r="B115" s="18"/>
      <c r="C115" s="18">
        <f t="shared" ref="C115:T115" si="4">SUM(C5:C114)</f>
        <v>2686</v>
      </c>
      <c r="D115" s="18">
        <f t="shared" si="4"/>
        <v>980</v>
      </c>
      <c r="E115" s="18">
        <f t="shared" si="4"/>
        <v>85</v>
      </c>
      <c r="F115" s="11">
        <f t="shared" si="4"/>
        <v>403</v>
      </c>
      <c r="G115" s="11">
        <f t="shared" si="4"/>
        <v>185</v>
      </c>
      <c r="H115" s="18">
        <f t="shared" si="4"/>
        <v>94</v>
      </c>
      <c r="I115" s="18">
        <f t="shared" si="4"/>
        <v>183</v>
      </c>
      <c r="J115" s="18">
        <f t="shared" si="4"/>
        <v>118</v>
      </c>
      <c r="K115" s="18">
        <f t="shared" si="4"/>
        <v>0</v>
      </c>
      <c r="L115" s="18">
        <f t="shared" si="4"/>
        <v>0</v>
      </c>
      <c r="M115" s="18">
        <f t="shared" si="4"/>
        <v>0</v>
      </c>
      <c r="N115" s="18">
        <f t="shared" si="4"/>
        <v>0</v>
      </c>
      <c r="O115" s="18">
        <f t="shared" si="4"/>
        <v>0</v>
      </c>
      <c r="P115" s="18">
        <f t="shared" si="4"/>
        <v>0</v>
      </c>
      <c r="Q115" s="18">
        <f t="shared" si="4"/>
        <v>4</v>
      </c>
      <c r="R115" s="18">
        <f t="shared" si="4"/>
        <v>49</v>
      </c>
      <c r="S115" s="18">
        <f t="shared" si="4"/>
        <v>13</v>
      </c>
      <c r="T115" s="18">
        <f t="shared" si="4"/>
        <v>2114</v>
      </c>
    </row>
    <row r="116" spans="1:20">
      <c r="A116" s="7"/>
    </row>
  </sheetData>
  <mergeCells count="19">
    <mergeCell ref="K3:K4"/>
    <mergeCell ref="M3:M4"/>
    <mergeCell ref="F3:G3"/>
    <mergeCell ref="H3:H4"/>
    <mergeCell ref="I3:I4"/>
    <mergeCell ref="J3:J4"/>
    <mergeCell ref="L3:L4"/>
    <mergeCell ref="T3:T4"/>
    <mergeCell ref="N3:N4"/>
    <mergeCell ref="O3:O4"/>
    <mergeCell ref="P3:P4"/>
    <mergeCell ref="Q3:Q4"/>
    <mergeCell ref="R3:R4"/>
    <mergeCell ref="S3:S4"/>
    <mergeCell ref="E3:E4"/>
    <mergeCell ref="A3:A4"/>
    <mergeCell ref="B3:B4"/>
    <mergeCell ref="C3:C4"/>
    <mergeCell ref="D3:D4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9"/>
  <sheetViews>
    <sheetView topLeftCell="A83" workbookViewId="0">
      <selection activeCell="T4" sqref="A4:T117"/>
    </sheetView>
  </sheetViews>
  <sheetFormatPr defaultRowHeight="15"/>
  <cols>
    <col min="1" max="1" width="10.5703125" customWidth="1"/>
    <col min="2" max="4" width="9.140625" style="3"/>
    <col min="5" max="5" width="13.7109375" style="3" customWidth="1"/>
    <col min="6" max="7" width="9.140625" style="20"/>
    <col min="8" max="8" width="14.7109375" style="3" customWidth="1"/>
    <col min="9" max="9" width="13.7109375" style="3" customWidth="1"/>
    <col min="10" max="19" width="9.140625" style="3"/>
    <col min="20" max="20" width="9.140625" style="23"/>
  </cols>
  <sheetData>
    <row r="1" spans="1:20" s="59" customFormat="1" ht="21" thickBot="1">
      <c r="A1" s="46">
        <v>42522</v>
      </c>
      <c r="B1" s="61"/>
      <c r="C1" s="61"/>
      <c r="D1" s="61"/>
      <c r="E1" s="61"/>
      <c r="F1" s="44"/>
      <c r="G1" s="4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3"/>
    </row>
    <row r="2" spans="1:20" s="60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60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5.75" thickBot="1">
      <c r="A4" s="1">
        <v>1</v>
      </c>
      <c r="B4" s="12" t="s">
        <v>21</v>
      </c>
      <c r="C4" s="12">
        <v>41</v>
      </c>
      <c r="D4" s="12">
        <v>0</v>
      </c>
      <c r="E4" s="12">
        <v>0</v>
      </c>
      <c r="F4" s="9">
        <v>0</v>
      </c>
      <c r="G4" s="9">
        <v>0</v>
      </c>
      <c r="H4" s="12">
        <v>41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3</v>
      </c>
      <c r="S4" s="12">
        <v>0</v>
      </c>
      <c r="T4" s="24">
        <f t="shared" ref="T4:T35" si="0">SUM(D4:S4)</f>
        <v>44</v>
      </c>
    </row>
    <row r="5" spans="1:20" ht="15.75" thickBot="1">
      <c r="A5" s="1"/>
      <c r="B5" s="12" t="s">
        <v>22</v>
      </c>
      <c r="C5" s="12">
        <v>13</v>
      </c>
      <c r="D5" s="12">
        <v>9</v>
      </c>
      <c r="E5" s="12"/>
      <c r="F5" s="9"/>
      <c r="G5" s="9">
        <v>4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">
        <f t="shared" si="0"/>
        <v>13</v>
      </c>
    </row>
    <row r="6" spans="1:20" ht="15.75" thickBot="1">
      <c r="A6" s="1"/>
      <c r="B6" s="12" t="s">
        <v>23</v>
      </c>
      <c r="C6" s="12">
        <v>45</v>
      </c>
      <c r="D6" s="12">
        <v>0</v>
      </c>
      <c r="E6" s="12"/>
      <c r="F6" s="9"/>
      <c r="G6" s="9"/>
      <c r="H6" s="12">
        <v>42</v>
      </c>
      <c r="I6" s="12"/>
      <c r="J6" s="12"/>
      <c r="K6" s="12"/>
      <c r="L6" s="12"/>
      <c r="M6" s="12"/>
      <c r="N6" s="12"/>
      <c r="O6" s="12"/>
      <c r="P6" s="12"/>
      <c r="Q6" s="12"/>
      <c r="R6" s="12">
        <v>3</v>
      </c>
      <c r="S6" s="12"/>
      <c r="T6" s="24">
        <f t="shared" si="0"/>
        <v>45</v>
      </c>
    </row>
    <row r="7" spans="1:20" ht="15.75" thickBot="1">
      <c r="A7" s="1"/>
      <c r="B7" s="12" t="s">
        <v>24</v>
      </c>
      <c r="C7" s="12">
        <v>44</v>
      </c>
      <c r="D7" s="12">
        <v>30</v>
      </c>
      <c r="E7" s="12"/>
      <c r="F7" s="9">
        <v>6</v>
      </c>
      <c r="G7" s="9">
        <v>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4">
        <f t="shared" si="0"/>
        <v>39</v>
      </c>
    </row>
    <row r="8" spans="1:20" ht="15.75" thickBot="1">
      <c r="A8" s="1"/>
      <c r="B8" s="12" t="s">
        <v>25</v>
      </c>
      <c r="C8" s="12">
        <v>18</v>
      </c>
      <c r="D8" s="12">
        <v>8</v>
      </c>
      <c r="E8" s="12"/>
      <c r="F8" s="9">
        <v>1</v>
      </c>
      <c r="G8" s="9">
        <v>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>
        <f t="shared" si="0"/>
        <v>15</v>
      </c>
    </row>
    <row r="9" spans="1:20" ht="15.75" thickBot="1">
      <c r="A9" s="1">
        <v>2</v>
      </c>
      <c r="B9" s="12" t="s">
        <v>21</v>
      </c>
      <c r="C9" s="12">
        <v>0</v>
      </c>
      <c r="D9" s="12">
        <v>0</v>
      </c>
      <c r="E9" s="12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4">
        <f t="shared" si="0"/>
        <v>0</v>
      </c>
    </row>
    <row r="10" spans="1:20" ht="15.75" thickBot="1">
      <c r="A10" s="1"/>
      <c r="B10" s="12" t="s">
        <v>22</v>
      </c>
      <c r="C10" s="12">
        <v>9</v>
      </c>
      <c r="D10" s="12">
        <v>5</v>
      </c>
      <c r="E10" s="12"/>
      <c r="F10" s="9">
        <v>3</v>
      </c>
      <c r="G10" s="9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>
        <f t="shared" si="0"/>
        <v>9</v>
      </c>
    </row>
    <row r="11" spans="1:20" ht="15.75" thickBot="1">
      <c r="A11" s="1"/>
      <c r="B11" s="12" t="s">
        <v>23</v>
      </c>
      <c r="C11" s="12">
        <v>0</v>
      </c>
      <c r="D11" s="12">
        <v>0</v>
      </c>
      <c r="E11" s="12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>
        <f t="shared" si="0"/>
        <v>0</v>
      </c>
    </row>
    <row r="12" spans="1:20" ht="15.75" thickBot="1">
      <c r="A12" s="1"/>
      <c r="B12" s="12" t="s">
        <v>24</v>
      </c>
      <c r="C12" s="12">
        <v>38</v>
      </c>
      <c r="D12" s="12">
        <v>17</v>
      </c>
      <c r="E12" s="12"/>
      <c r="F12" s="9">
        <v>7</v>
      </c>
      <c r="G12" s="9">
        <v>11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>
        <f t="shared" si="0"/>
        <v>35</v>
      </c>
    </row>
    <row r="13" spans="1:20" ht="15.75" thickBot="1">
      <c r="A13" s="1"/>
      <c r="B13" s="12" t="s">
        <v>25</v>
      </c>
      <c r="C13" s="12">
        <v>27</v>
      </c>
      <c r="D13" s="12">
        <v>14</v>
      </c>
      <c r="E13" s="12"/>
      <c r="F13" s="9">
        <v>4</v>
      </c>
      <c r="G13" s="9">
        <v>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4">
        <f t="shared" si="0"/>
        <v>20</v>
      </c>
    </row>
    <row r="14" spans="1:20" ht="15.75" thickBot="1">
      <c r="A14" s="1">
        <v>3</v>
      </c>
      <c r="B14" s="12" t="s">
        <v>21</v>
      </c>
      <c r="C14" s="12">
        <v>0</v>
      </c>
      <c r="D14" s="12">
        <v>0</v>
      </c>
      <c r="E14" s="12"/>
      <c r="F14" s="9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4">
        <f t="shared" si="0"/>
        <v>0</v>
      </c>
    </row>
    <row r="15" spans="1:20" ht="15.75" thickBot="1">
      <c r="A15" s="1"/>
      <c r="B15" s="12" t="s">
        <v>22</v>
      </c>
      <c r="C15" s="12">
        <v>24</v>
      </c>
      <c r="D15" s="12">
        <v>14</v>
      </c>
      <c r="E15" s="12"/>
      <c r="F15" s="9">
        <v>8</v>
      </c>
      <c r="G15" s="9">
        <v>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4">
        <f t="shared" si="0"/>
        <v>24</v>
      </c>
    </row>
    <row r="16" spans="1:20" ht="15.75" thickBot="1">
      <c r="A16" s="1"/>
      <c r="B16" s="12" t="s">
        <v>23</v>
      </c>
      <c r="C16" s="12">
        <v>0</v>
      </c>
      <c r="D16" s="12">
        <v>0</v>
      </c>
      <c r="E16" s="12"/>
      <c r="F16" s="9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4">
        <f t="shared" si="0"/>
        <v>0</v>
      </c>
    </row>
    <row r="17" spans="1:20" ht="15.75" thickBot="1">
      <c r="A17" s="1"/>
      <c r="B17" s="12" t="s">
        <v>24</v>
      </c>
      <c r="C17" s="12">
        <v>0</v>
      </c>
      <c r="D17" s="12">
        <v>0</v>
      </c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>
        <f t="shared" si="0"/>
        <v>0</v>
      </c>
    </row>
    <row r="18" spans="1:20" ht="15.75" thickBot="1">
      <c r="A18" s="1"/>
      <c r="B18" s="12" t="s">
        <v>25</v>
      </c>
      <c r="C18" s="12">
        <v>33</v>
      </c>
      <c r="D18" s="12">
        <v>10</v>
      </c>
      <c r="E18" s="12"/>
      <c r="F18" s="9">
        <v>5</v>
      </c>
      <c r="G18" s="9">
        <v>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>
        <f t="shared" si="0"/>
        <v>17</v>
      </c>
    </row>
    <row r="19" spans="1:20" ht="15.75" thickBot="1">
      <c r="A19" s="1">
        <v>4</v>
      </c>
      <c r="B19" s="12" t="s">
        <v>21</v>
      </c>
      <c r="C19" s="12">
        <v>0</v>
      </c>
      <c r="D19" s="12">
        <v>0</v>
      </c>
      <c r="E19" s="12"/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4">
        <f t="shared" si="0"/>
        <v>0</v>
      </c>
    </row>
    <row r="20" spans="1:20" ht="15.75" thickBot="1">
      <c r="A20" s="1"/>
      <c r="B20" s="12" t="s">
        <v>22</v>
      </c>
      <c r="C20" s="12">
        <v>21</v>
      </c>
      <c r="D20" s="12">
        <v>11</v>
      </c>
      <c r="E20" s="12"/>
      <c r="F20" s="9">
        <v>3</v>
      </c>
      <c r="G20" s="9">
        <v>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>
        <f t="shared" si="0"/>
        <v>20</v>
      </c>
    </row>
    <row r="21" spans="1:20" ht="15.75" thickBot="1">
      <c r="A21" s="1"/>
      <c r="B21" s="12" t="s">
        <v>27</v>
      </c>
      <c r="C21" s="12">
        <v>76</v>
      </c>
      <c r="D21" s="12">
        <v>17</v>
      </c>
      <c r="E21" s="12">
        <v>32</v>
      </c>
      <c r="F21" s="9">
        <v>5</v>
      </c>
      <c r="G21" s="9">
        <v>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3</v>
      </c>
      <c r="T21" s="24">
        <f t="shared" si="0"/>
        <v>66</v>
      </c>
    </row>
    <row r="22" spans="1:20" ht="15.75" thickBot="1">
      <c r="A22" s="1"/>
      <c r="B22" s="12" t="s">
        <v>23</v>
      </c>
      <c r="C22" s="12">
        <v>65</v>
      </c>
      <c r="D22" s="12">
        <v>0</v>
      </c>
      <c r="E22" s="12"/>
      <c r="F22" s="9"/>
      <c r="G22" s="9"/>
      <c r="H22" s="12"/>
      <c r="I22" s="12">
        <v>13</v>
      </c>
      <c r="J22" s="12"/>
      <c r="K22" s="12"/>
      <c r="L22" s="12"/>
      <c r="M22" s="12"/>
      <c r="N22" s="12"/>
      <c r="O22" s="12"/>
      <c r="P22" s="12"/>
      <c r="Q22" s="12"/>
      <c r="R22" s="12">
        <v>30</v>
      </c>
      <c r="S22" s="12"/>
      <c r="T22" s="24">
        <f t="shared" si="0"/>
        <v>43</v>
      </c>
    </row>
    <row r="23" spans="1:20" ht="15.75" thickBot="1">
      <c r="A23" s="1"/>
      <c r="B23" s="12" t="s">
        <v>28</v>
      </c>
      <c r="C23" s="12">
        <v>52</v>
      </c>
      <c r="D23" s="12">
        <v>29</v>
      </c>
      <c r="E23" s="12"/>
      <c r="F23" s="9">
        <v>7</v>
      </c>
      <c r="G23" s="9">
        <v>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f t="shared" si="0"/>
        <v>40</v>
      </c>
    </row>
    <row r="24" spans="1:20" ht="15.75" thickBot="1">
      <c r="A24" s="1"/>
      <c r="B24" s="12" t="s">
        <v>24</v>
      </c>
      <c r="C24" s="12">
        <v>51</v>
      </c>
      <c r="D24" s="12">
        <v>34</v>
      </c>
      <c r="E24" s="12"/>
      <c r="F24" s="9">
        <v>8</v>
      </c>
      <c r="G24" s="9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4">
        <f t="shared" si="0"/>
        <v>48</v>
      </c>
    </row>
    <row r="25" spans="1:20" ht="15.75" thickBot="1">
      <c r="A25" s="1">
        <v>7</v>
      </c>
      <c r="B25" s="12" t="s">
        <v>21</v>
      </c>
      <c r="C25" s="12">
        <v>50</v>
      </c>
      <c r="D25" s="12">
        <v>0</v>
      </c>
      <c r="E25" s="12">
        <v>25</v>
      </c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2</v>
      </c>
      <c r="S25" s="12"/>
      <c r="T25" s="24">
        <f t="shared" si="0"/>
        <v>27</v>
      </c>
    </row>
    <row r="26" spans="1:20" ht="15.75" thickBot="1">
      <c r="A26" s="1"/>
      <c r="B26" s="12" t="s">
        <v>22</v>
      </c>
      <c r="C26" s="12">
        <v>3</v>
      </c>
      <c r="D26" s="12">
        <v>1</v>
      </c>
      <c r="E26" s="12"/>
      <c r="F26" s="9">
        <v>2</v>
      </c>
      <c r="G26" s="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4">
        <f t="shared" si="0"/>
        <v>3</v>
      </c>
    </row>
    <row r="27" spans="1:20" ht="15.75" thickBot="1">
      <c r="A27" s="1"/>
      <c r="B27" s="12" t="s">
        <v>23</v>
      </c>
      <c r="C27" s="12">
        <v>50</v>
      </c>
      <c r="D27" s="12">
        <v>0</v>
      </c>
      <c r="E27" s="12">
        <v>20</v>
      </c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2</v>
      </c>
      <c r="S27" s="12"/>
      <c r="T27" s="24">
        <f t="shared" si="0"/>
        <v>22</v>
      </c>
    </row>
    <row r="28" spans="1:20" ht="15.75" thickBot="1">
      <c r="A28" s="1"/>
      <c r="B28" s="12" t="s">
        <v>24</v>
      </c>
      <c r="C28" s="12">
        <v>15</v>
      </c>
      <c r="D28" s="12">
        <v>9</v>
      </c>
      <c r="E28" s="12"/>
      <c r="F28" s="9">
        <v>2</v>
      </c>
      <c r="G28" s="9">
        <v>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>
        <f t="shared" si="0"/>
        <v>15</v>
      </c>
    </row>
    <row r="29" spans="1:20" ht="15.75" thickBot="1">
      <c r="A29" s="1"/>
      <c r="B29" s="12" t="s">
        <v>25</v>
      </c>
      <c r="C29" s="12">
        <v>22</v>
      </c>
      <c r="D29" s="12">
        <v>7</v>
      </c>
      <c r="E29" s="12"/>
      <c r="F29" s="9">
        <v>3</v>
      </c>
      <c r="G29" s="9">
        <v>10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>
        <f t="shared" si="0"/>
        <v>20</v>
      </c>
    </row>
    <row r="30" spans="1:20" ht="15.75" thickBot="1">
      <c r="A30" s="1">
        <v>8</v>
      </c>
      <c r="B30" s="12" t="s">
        <v>21</v>
      </c>
      <c r="C30" s="12">
        <v>22</v>
      </c>
      <c r="D30" s="12">
        <v>0</v>
      </c>
      <c r="E30" s="12">
        <v>12</v>
      </c>
      <c r="F30" s="9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1</v>
      </c>
      <c r="S30" s="12"/>
      <c r="T30" s="24">
        <f t="shared" si="0"/>
        <v>13</v>
      </c>
    </row>
    <row r="31" spans="1:20" ht="15.75" thickBot="1">
      <c r="A31" s="1"/>
      <c r="B31" s="12" t="s">
        <v>22</v>
      </c>
      <c r="C31" s="12">
        <v>18</v>
      </c>
      <c r="D31" s="12">
        <v>13</v>
      </c>
      <c r="E31" s="12"/>
      <c r="F31" s="9">
        <v>2</v>
      </c>
      <c r="G31" s="9">
        <v>3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4">
        <f t="shared" si="0"/>
        <v>18</v>
      </c>
    </row>
    <row r="32" spans="1:20" ht="15.75" thickBot="1">
      <c r="A32" s="1"/>
      <c r="B32" s="12" t="s">
        <v>23</v>
      </c>
      <c r="C32" s="12">
        <v>0</v>
      </c>
      <c r="D32" s="12">
        <v>0</v>
      </c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>
        <f t="shared" si="0"/>
        <v>0</v>
      </c>
    </row>
    <row r="33" spans="1:20" ht="15.75" thickBot="1">
      <c r="A33" s="1"/>
      <c r="B33" s="12" t="s">
        <v>24</v>
      </c>
      <c r="C33" s="12">
        <v>23</v>
      </c>
      <c r="D33" s="12">
        <v>8</v>
      </c>
      <c r="E33" s="12"/>
      <c r="F33" s="9">
        <v>14</v>
      </c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4">
        <f t="shared" si="0"/>
        <v>22</v>
      </c>
    </row>
    <row r="34" spans="1:20" ht="15.75" thickBot="1">
      <c r="A34" s="1"/>
      <c r="B34" s="12" t="s">
        <v>25</v>
      </c>
      <c r="C34" s="12">
        <v>26</v>
      </c>
      <c r="D34" s="12">
        <v>10</v>
      </c>
      <c r="E34" s="12"/>
      <c r="F34" s="9">
        <v>13</v>
      </c>
      <c r="G34" s="9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>
        <f t="shared" si="0"/>
        <v>24</v>
      </c>
    </row>
    <row r="35" spans="1:20" ht="15.75" thickBot="1">
      <c r="A35" s="1">
        <v>9</v>
      </c>
      <c r="B35" s="12" t="s">
        <v>21</v>
      </c>
      <c r="C35" s="12">
        <v>42</v>
      </c>
      <c r="D35" s="12">
        <v>0</v>
      </c>
      <c r="E35" s="12"/>
      <c r="F35" s="9"/>
      <c r="G35" s="9"/>
      <c r="H35" s="12"/>
      <c r="I35" s="12">
        <v>41</v>
      </c>
      <c r="J35" s="12"/>
      <c r="K35" s="12"/>
      <c r="L35" s="12"/>
      <c r="M35" s="12"/>
      <c r="N35" s="12"/>
      <c r="O35" s="12"/>
      <c r="P35" s="12"/>
      <c r="Q35" s="12"/>
      <c r="R35" s="12">
        <v>3</v>
      </c>
      <c r="S35" s="12"/>
      <c r="T35" s="24">
        <f t="shared" si="0"/>
        <v>44</v>
      </c>
    </row>
    <row r="36" spans="1:20" ht="15.75" thickBot="1">
      <c r="A36" s="1"/>
      <c r="B36" s="12" t="s">
        <v>22</v>
      </c>
      <c r="C36" s="12">
        <v>15</v>
      </c>
      <c r="D36" s="12">
        <v>10</v>
      </c>
      <c r="E36" s="12"/>
      <c r="F36" s="9">
        <v>5</v>
      </c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>
        <f t="shared" ref="T36:T67" si="1">SUM(D36:S36)</f>
        <v>15</v>
      </c>
    </row>
    <row r="37" spans="1:20" ht="15.75" thickBot="1">
      <c r="A37" s="1"/>
      <c r="B37" s="12" t="s">
        <v>23</v>
      </c>
      <c r="C37" s="12">
        <v>40</v>
      </c>
      <c r="D37" s="12">
        <v>0</v>
      </c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>
        <f t="shared" si="1"/>
        <v>0</v>
      </c>
    </row>
    <row r="38" spans="1:20" ht="15.75" thickBot="1">
      <c r="A38" s="1"/>
      <c r="B38" s="12" t="s">
        <v>24</v>
      </c>
      <c r="C38" s="12">
        <v>41</v>
      </c>
      <c r="D38" s="12">
        <v>11</v>
      </c>
      <c r="E38" s="12"/>
      <c r="F38" s="9">
        <v>10</v>
      </c>
      <c r="G38" s="9">
        <v>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>
        <f t="shared" si="1"/>
        <v>26</v>
      </c>
    </row>
    <row r="39" spans="1:20" ht="15.75" thickBot="1">
      <c r="A39" s="1"/>
      <c r="B39" s="12" t="s">
        <v>25</v>
      </c>
      <c r="C39" s="12">
        <v>15</v>
      </c>
      <c r="D39" s="12">
        <v>7</v>
      </c>
      <c r="E39" s="12"/>
      <c r="F39" s="9">
        <v>5</v>
      </c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>
        <f t="shared" si="1"/>
        <v>12</v>
      </c>
    </row>
    <row r="40" spans="1:20" ht="15.75" thickBot="1">
      <c r="A40" s="1">
        <v>10</v>
      </c>
      <c r="B40" s="12" t="s">
        <v>21</v>
      </c>
      <c r="C40" s="12">
        <v>40</v>
      </c>
      <c r="D40" s="12">
        <v>0</v>
      </c>
      <c r="E40" s="12"/>
      <c r="F40" s="9"/>
      <c r="G40" s="9"/>
      <c r="H40" s="12"/>
      <c r="I40" s="12">
        <v>21</v>
      </c>
      <c r="J40" s="12"/>
      <c r="K40" s="12"/>
      <c r="L40" s="12"/>
      <c r="M40" s="12"/>
      <c r="N40" s="12"/>
      <c r="O40" s="12"/>
      <c r="P40" s="12"/>
      <c r="Q40" s="12"/>
      <c r="R40" s="12">
        <v>1</v>
      </c>
      <c r="S40" s="12"/>
      <c r="T40" s="24">
        <f t="shared" si="1"/>
        <v>22</v>
      </c>
    </row>
    <row r="41" spans="1:20" ht="15.75" thickBot="1">
      <c r="A41" s="1"/>
      <c r="B41" s="12" t="s">
        <v>22</v>
      </c>
      <c r="C41" s="12">
        <v>21</v>
      </c>
      <c r="D41" s="12">
        <v>14</v>
      </c>
      <c r="E41" s="12"/>
      <c r="F41" s="9">
        <v>4</v>
      </c>
      <c r="G41" s="9">
        <v>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4">
        <f t="shared" si="1"/>
        <v>20</v>
      </c>
    </row>
    <row r="42" spans="1:20" ht="15.75" thickBot="1">
      <c r="A42" s="1"/>
      <c r="B42" s="12" t="s">
        <v>23</v>
      </c>
      <c r="C42" s="12">
        <v>0</v>
      </c>
      <c r="D42" s="12">
        <v>0</v>
      </c>
      <c r="E42" s="12"/>
      <c r="F42" s="9"/>
      <c r="G42" s="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4">
        <f t="shared" si="1"/>
        <v>0</v>
      </c>
    </row>
    <row r="43" spans="1:20" ht="15.75" thickBot="1">
      <c r="A43" s="1"/>
      <c r="B43" s="12" t="s">
        <v>24</v>
      </c>
      <c r="C43" s="12">
        <v>0</v>
      </c>
      <c r="D43" s="12">
        <v>0</v>
      </c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4">
        <f t="shared" si="1"/>
        <v>0</v>
      </c>
    </row>
    <row r="44" spans="1:20" ht="15.75" thickBot="1">
      <c r="A44" s="1"/>
      <c r="B44" s="12" t="s">
        <v>25</v>
      </c>
      <c r="C44" s="12">
        <v>39</v>
      </c>
      <c r="D44" s="12">
        <v>13</v>
      </c>
      <c r="E44" s="12"/>
      <c r="F44" s="9">
        <v>14</v>
      </c>
      <c r="G44" s="9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>
        <f t="shared" si="1"/>
        <v>29</v>
      </c>
    </row>
    <row r="45" spans="1:20" ht="15.75" thickBot="1">
      <c r="A45" s="1">
        <v>11</v>
      </c>
      <c r="B45" s="12" t="s">
        <v>21</v>
      </c>
      <c r="C45" s="12">
        <v>0</v>
      </c>
      <c r="D45" s="12">
        <v>0</v>
      </c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4">
        <f t="shared" si="1"/>
        <v>0</v>
      </c>
    </row>
    <row r="46" spans="1:20" ht="15.75" thickBot="1">
      <c r="A46" s="1"/>
      <c r="B46" s="12" t="s">
        <v>22</v>
      </c>
      <c r="C46" s="12">
        <v>45</v>
      </c>
      <c r="D46" s="12">
        <v>21</v>
      </c>
      <c r="E46" s="12"/>
      <c r="F46" s="9">
        <v>16</v>
      </c>
      <c r="G46" s="9">
        <v>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4">
        <f t="shared" si="1"/>
        <v>40</v>
      </c>
    </row>
    <row r="47" spans="1:20" ht="15.75" thickBot="1">
      <c r="A47" s="1"/>
      <c r="B47" s="12" t="s">
        <v>27</v>
      </c>
      <c r="C47" s="12">
        <v>69</v>
      </c>
      <c r="D47" s="12">
        <v>11</v>
      </c>
      <c r="E47" s="12">
        <v>33</v>
      </c>
      <c r="F47" s="9">
        <v>12</v>
      </c>
      <c r="G47" s="9">
        <v>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4">
        <f t="shared" si="1"/>
        <v>59</v>
      </c>
    </row>
    <row r="48" spans="1:20" ht="15.75" thickBot="1">
      <c r="A48" s="1"/>
      <c r="B48" s="12" t="s">
        <v>23</v>
      </c>
      <c r="C48" s="12">
        <v>0</v>
      </c>
      <c r="D48" s="12">
        <v>0</v>
      </c>
      <c r="E48" s="12"/>
      <c r="F48" s="9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4">
        <f t="shared" si="1"/>
        <v>0</v>
      </c>
    </row>
    <row r="49" spans="1:20" ht="15.75" thickBot="1">
      <c r="A49" s="1"/>
      <c r="B49" s="12" t="s">
        <v>28</v>
      </c>
      <c r="C49" s="12">
        <v>51</v>
      </c>
      <c r="D49" s="12">
        <v>26</v>
      </c>
      <c r="E49" s="12"/>
      <c r="F49" s="9">
        <v>9</v>
      </c>
      <c r="G49" s="9">
        <v>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4">
        <f t="shared" si="1"/>
        <v>38</v>
      </c>
    </row>
    <row r="50" spans="1:20" ht="15.75" thickBot="1">
      <c r="A50" s="1"/>
      <c r="B50" s="12" t="s">
        <v>24</v>
      </c>
      <c r="C50" s="12">
        <v>51</v>
      </c>
      <c r="D50" s="12">
        <v>22</v>
      </c>
      <c r="E50" s="12"/>
      <c r="F50" s="9">
        <v>5</v>
      </c>
      <c r="G50" s="9"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4">
        <f t="shared" si="1"/>
        <v>27</v>
      </c>
    </row>
    <row r="51" spans="1:20" ht="15.75" thickBot="1">
      <c r="A51" s="1">
        <v>14</v>
      </c>
      <c r="B51" s="12" t="s">
        <v>21</v>
      </c>
      <c r="C51" s="12">
        <v>88</v>
      </c>
      <c r="D51" s="12">
        <v>0</v>
      </c>
      <c r="E51" s="12"/>
      <c r="F51" s="9"/>
      <c r="G51" s="9"/>
      <c r="H51" s="12">
        <v>42</v>
      </c>
      <c r="I51" s="12">
        <v>34</v>
      </c>
      <c r="J51" s="12"/>
      <c r="K51" s="12"/>
      <c r="L51" s="12">
        <v>1</v>
      </c>
      <c r="M51" s="12"/>
      <c r="N51" s="12"/>
      <c r="O51" s="12"/>
      <c r="P51" s="12"/>
      <c r="Q51" s="12"/>
      <c r="R51" s="12">
        <v>8</v>
      </c>
      <c r="S51" s="12"/>
      <c r="T51" s="24">
        <f t="shared" si="1"/>
        <v>85</v>
      </c>
    </row>
    <row r="52" spans="1:20" ht="15.75" thickBot="1">
      <c r="A52" s="1"/>
      <c r="B52" s="12" t="s">
        <v>22</v>
      </c>
      <c r="C52" s="12">
        <v>21</v>
      </c>
      <c r="D52" s="12">
        <v>12</v>
      </c>
      <c r="E52" s="12"/>
      <c r="F52" s="9">
        <v>6</v>
      </c>
      <c r="G52" s="9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4">
        <f t="shared" si="1"/>
        <v>19</v>
      </c>
    </row>
    <row r="53" spans="1:20" ht="15.75" thickBot="1">
      <c r="A53" s="1"/>
      <c r="B53" s="12" t="s">
        <v>23</v>
      </c>
      <c r="C53" s="12">
        <v>0</v>
      </c>
      <c r="D53" s="12">
        <v>0</v>
      </c>
      <c r="E53" s="12">
        <v>0</v>
      </c>
      <c r="F53" s="9">
        <v>0</v>
      </c>
      <c r="G53" s="9">
        <v>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4">
        <f t="shared" si="1"/>
        <v>0</v>
      </c>
    </row>
    <row r="54" spans="1:20" ht="15.75" thickBot="1">
      <c r="A54" s="1"/>
      <c r="B54" s="12" t="s">
        <v>24</v>
      </c>
      <c r="C54" s="12">
        <v>22</v>
      </c>
      <c r="D54" s="12">
        <v>14</v>
      </c>
      <c r="E54" s="12"/>
      <c r="F54" s="9">
        <v>4</v>
      </c>
      <c r="G54" s="9">
        <v>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4">
        <f t="shared" si="1"/>
        <v>21</v>
      </c>
    </row>
    <row r="55" spans="1:20" ht="15.75" thickBot="1">
      <c r="A55" s="1"/>
      <c r="B55" s="12" t="s">
        <v>25</v>
      </c>
      <c r="C55" s="12">
        <v>23</v>
      </c>
      <c r="D55" s="12">
        <v>12</v>
      </c>
      <c r="E55" s="12"/>
      <c r="F55" s="9">
        <v>8</v>
      </c>
      <c r="G55" s="9">
        <v>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4">
        <f t="shared" si="1"/>
        <v>27</v>
      </c>
    </row>
    <row r="56" spans="1:20" ht="15.75" thickBot="1">
      <c r="A56" s="1">
        <v>15</v>
      </c>
      <c r="B56" s="12" t="s">
        <v>21</v>
      </c>
      <c r="C56" s="12">
        <v>44</v>
      </c>
      <c r="D56" s="12">
        <v>0</v>
      </c>
      <c r="E56" s="12"/>
      <c r="F56" s="9"/>
      <c r="G56" s="9"/>
      <c r="H56" s="12"/>
      <c r="I56" s="12">
        <v>37</v>
      </c>
      <c r="J56" s="12"/>
      <c r="K56" s="12"/>
      <c r="L56" s="12"/>
      <c r="M56" s="12"/>
      <c r="N56" s="12"/>
      <c r="O56" s="12"/>
      <c r="P56" s="12"/>
      <c r="Q56" s="12"/>
      <c r="R56" s="12">
        <v>7</v>
      </c>
      <c r="S56" s="12"/>
      <c r="T56" s="24">
        <f t="shared" si="1"/>
        <v>44</v>
      </c>
    </row>
    <row r="57" spans="1:20" ht="15.75" thickBot="1">
      <c r="A57" s="1"/>
      <c r="B57" s="12" t="s">
        <v>22</v>
      </c>
      <c r="C57" s="12">
        <v>14</v>
      </c>
      <c r="D57" s="12">
        <v>4</v>
      </c>
      <c r="E57" s="12"/>
      <c r="F57" s="9">
        <v>10</v>
      </c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4">
        <f t="shared" si="1"/>
        <v>14</v>
      </c>
    </row>
    <row r="58" spans="1:20" ht="15.75" thickBot="1">
      <c r="A58" s="1"/>
      <c r="B58" s="12" t="s">
        <v>23</v>
      </c>
      <c r="C58" s="12">
        <v>15</v>
      </c>
      <c r="D58" s="12">
        <v>0</v>
      </c>
      <c r="E58" s="12"/>
      <c r="F58" s="9"/>
      <c r="G58" s="9"/>
      <c r="H58" s="12"/>
      <c r="I58" s="12"/>
      <c r="J58" s="12"/>
      <c r="K58" s="12"/>
      <c r="L58" s="12"/>
      <c r="M58" s="12"/>
      <c r="N58" s="12">
        <v>11</v>
      </c>
      <c r="O58" s="12"/>
      <c r="P58" s="12"/>
      <c r="Q58" s="12"/>
      <c r="R58" s="12"/>
      <c r="S58" s="12">
        <v>5</v>
      </c>
      <c r="T58" s="24">
        <f t="shared" si="1"/>
        <v>16</v>
      </c>
    </row>
    <row r="59" spans="1:20" ht="15.75" thickBot="1">
      <c r="A59" s="1"/>
      <c r="B59" s="12" t="s">
        <v>24</v>
      </c>
      <c r="C59" s="12">
        <v>25</v>
      </c>
      <c r="D59" s="12">
        <v>15</v>
      </c>
      <c r="E59" s="12"/>
      <c r="F59" s="9">
        <v>9</v>
      </c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4">
        <f t="shared" si="1"/>
        <v>24</v>
      </c>
    </row>
    <row r="60" spans="1:20" ht="15.75" thickBot="1">
      <c r="A60" s="1"/>
      <c r="B60" s="12" t="s">
        <v>25</v>
      </c>
      <c r="C60" s="12">
        <v>13</v>
      </c>
      <c r="D60" s="12">
        <v>8</v>
      </c>
      <c r="E60" s="12"/>
      <c r="F60" s="9">
        <v>3</v>
      </c>
      <c r="G60" s="9">
        <v>1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4">
        <f t="shared" si="1"/>
        <v>12</v>
      </c>
    </row>
    <row r="61" spans="1:20" ht="15.75" thickBot="1">
      <c r="A61" s="1">
        <v>16</v>
      </c>
      <c r="B61" s="12" t="s">
        <v>21</v>
      </c>
      <c r="C61" s="12">
        <v>40</v>
      </c>
      <c r="D61" s="12">
        <v>0</v>
      </c>
      <c r="E61" s="12"/>
      <c r="F61" s="9"/>
      <c r="G61" s="9"/>
      <c r="H61" s="12">
        <v>40</v>
      </c>
      <c r="I61" s="12"/>
      <c r="J61" s="12"/>
      <c r="K61" s="12"/>
      <c r="L61" s="12"/>
      <c r="M61" s="12"/>
      <c r="N61" s="12"/>
      <c r="O61" s="12"/>
      <c r="P61" s="12"/>
      <c r="Q61" s="12"/>
      <c r="R61" s="12">
        <v>3</v>
      </c>
      <c r="S61" s="12"/>
      <c r="T61" s="24">
        <f t="shared" si="1"/>
        <v>43</v>
      </c>
    </row>
    <row r="62" spans="1:20" ht="15.75" thickBot="1">
      <c r="A62" s="1"/>
      <c r="B62" s="12" t="s">
        <v>22</v>
      </c>
      <c r="C62" s="12">
        <v>14</v>
      </c>
      <c r="D62" s="12">
        <v>5</v>
      </c>
      <c r="E62" s="12"/>
      <c r="F62" s="9">
        <v>7</v>
      </c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4">
        <f t="shared" si="1"/>
        <v>12</v>
      </c>
    </row>
    <row r="63" spans="1:20" ht="15.75" thickBot="1">
      <c r="A63" s="1"/>
      <c r="B63" s="12" t="s">
        <v>23</v>
      </c>
      <c r="C63" s="12">
        <v>40</v>
      </c>
      <c r="D63" s="12">
        <v>0</v>
      </c>
      <c r="E63" s="12"/>
      <c r="F63" s="9"/>
      <c r="G63" s="9"/>
      <c r="H63" s="12">
        <v>25</v>
      </c>
      <c r="I63" s="12"/>
      <c r="J63" s="12"/>
      <c r="K63" s="12"/>
      <c r="L63" s="12"/>
      <c r="M63" s="12"/>
      <c r="N63" s="12"/>
      <c r="O63" s="12"/>
      <c r="P63" s="12"/>
      <c r="Q63" s="12"/>
      <c r="R63" s="12">
        <v>3</v>
      </c>
      <c r="S63" s="12"/>
      <c r="T63" s="24">
        <f t="shared" si="1"/>
        <v>28</v>
      </c>
    </row>
    <row r="64" spans="1:20" ht="15.75" thickBot="1">
      <c r="A64" s="1"/>
      <c r="B64" s="12" t="s">
        <v>24</v>
      </c>
      <c r="C64" s="12">
        <v>50</v>
      </c>
      <c r="D64" s="12">
        <v>21</v>
      </c>
      <c r="E64" s="12"/>
      <c r="F64" s="9">
        <v>7</v>
      </c>
      <c r="G64" s="9">
        <v>13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4">
        <f t="shared" si="1"/>
        <v>41</v>
      </c>
    </row>
    <row r="65" spans="1:20" ht="15.75" thickBot="1">
      <c r="A65" s="1"/>
      <c r="B65" s="12" t="s">
        <v>25</v>
      </c>
      <c r="C65" s="12">
        <v>20</v>
      </c>
      <c r="D65" s="12">
        <v>11</v>
      </c>
      <c r="E65" s="12"/>
      <c r="F65" s="9">
        <v>3</v>
      </c>
      <c r="G65" s="9">
        <v>4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4">
        <f t="shared" si="1"/>
        <v>18</v>
      </c>
    </row>
    <row r="66" spans="1:20" ht="15.75" thickBot="1">
      <c r="A66" s="1">
        <v>17</v>
      </c>
      <c r="B66" s="12" t="s">
        <v>21</v>
      </c>
      <c r="C66" s="12">
        <v>50</v>
      </c>
      <c r="D66" s="12">
        <v>0</v>
      </c>
      <c r="E66" s="12"/>
      <c r="F66" s="9"/>
      <c r="G66" s="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4">
        <f t="shared" si="1"/>
        <v>0</v>
      </c>
    </row>
    <row r="67" spans="1:20" ht="15.75" thickBot="1">
      <c r="A67" s="1"/>
      <c r="B67" s="12" t="s">
        <v>22</v>
      </c>
      <c r="C67" s="12">
        <v>14</v>
      </c>
      <c r="D67" s="12">
        <v>6</v>
      </c>
      <c r="E67" s="12"/>
      <c r="F67" s="9">
        <v>8</v>
      </c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4">
        <f t="shared" si="1"/>
        <v>14</v>
      </c>
    </row>
    <row r="68" spans="1:20" ht="15.75" thickBot="1">
      <c r="A68" s="1"/>
      <c r="B68" s="12" t="s">
        <v>23</v>
      </c>
      <c r="C68" s="12">
        <v>0</v>
      </c>
      <c r="D68" s="12">
        <v>0</v>
      </c>
      <c r="E68" s="12"/>
      <c r="F68" s="9"/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>
        <f t="shared" ref="T68:T99" si="2">SUM(D68:S68)</f>
        <v>0</v>
      </c>
    </row>
    <row r="69" spans="1:20" ht="15.75" thickBot="1">
      <c r="A69" s="1"/>
      <c r="B69" s="12" t="s">
        <v>24</v>
      </c>
      <c r="C69" s="12">
        <v>36</v>
      </c>
      <c r="D69" s="12">
        <v>16</v>
      </c>
      <c r="E69" s="12"/>
      <c r="F69" s="9">
        <v>11</v>
      </c>
      <c r="G69" s="9">
        <v>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4">
        <f t="shared" si="2"/>
        <v>33</v>
      </c>
    </row>
    <row r="70" spans="1:20" ht="15.75" thickBot="1">
      <c r="A70" s="1"/>
      <c r="B70" s="12" t="s">
        <v>25</v>
      </c>
      <c r="C70" s="12">
        <v>30</v>
      </c>
      <c r="D70" s="12">
        <v>7</v>
      </c>
      <c r="E70" s="12"/>
      <c r="F70" s="9">
        <v>16</v>
      </c>
      <c r="G70" s="9">
        <v>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4">
        <f t="shared" si="2"/>
        <v>27</v>
      </c>
    </row>
    <row r="71" spans="1:20" ht="15.75" thickBot="1">
      <c r="A71" s="1">
        <v>18</v>
      </c>
      <c r="B71" s="12" t="s">
        <v>21</v>
      </c>
      <c r="C71" s="12">
        <v>7</v>
      </c>
      <c r="D71" s="12">
        <v>0</v>
      </c>
      <c r="E71" s="12"/>
      <c r="F71" s="9"/>
      <c r="G71" s="9"/>
      <c r="H71" s="12"/>
      <c r="I71" s="12"/>
      <c r="J71" s="12"/>
      <c r="K71" s="12">
        <v>7</v>
      </c>
      <c r="L71" s="12"/>
      <c r="M71" s="12"/>
      <c r="N71" s="12"/>
      <c r="O71" s="12"/>
      <c r="P71" s="12"/>
      <c r="Q71" s="12"/>
      <c r="R71" s="12"/>
      <c r="S71" s="12"/>
      <c r="T71" s="24">
        <f t="shared" si="2"/>
        <v>7</v>
      </c>
    </row>
    <row r="72" spans="1:20" ht="15.75" thickBot="1">
      <c r="A72" s="1"/>
      <c r="B72" s="12" t="s">
        <v>22</v>
      </c>
      <c r="C72" s="12">
        <v>52</v>
      </c>
      <c r="D72" s="12">
        <v>31</v>
      </c>
      <c r="E72" s="12"/>
      <c r="F72" s="9">
        <v>17</v>
      </c>
      <c r="G72" s="9">
        <v>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4">
        <f t="shared" si="2"/>
        <v>50</v>
      </c>
    </row>
    <row r="73" spans="1:20" ht="15.75" thickBot="1">
      <c r="A73" s="1"/>
      <c r="B73" s="12" t="s">
        <v>27</v>
      </c>
      <c r="C73" s="12">
        <v>80</v>
      </c>
      <c r="D73" s="12">
        <v>18</v>
      </c>
      <c r="E73" s="12">
        <v>45</v>
      </c>
      <c r="F73" s="9">
        <v>8</v>
      </c>
      <c r="G73" s="9">
        <v>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>
        <f t="shared" si="2"/>
        <v>77</v>
      </c>
    </row>
    <row r="74" spans="1:20" ht="15.75" thickBot="1">
      <c r="A74" s="1"/>
      <c r="B74" s="12" t="s">
        <v>23</v>
      </c>
      <c r="C74" s="12">
        <v>0</v>
      </c>
      <c r="D74" s="12">
        <v>0</v>
      </c>
      <c r="E74" s="12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4">
        <f t="shared" si="2"/>
        <v>0</v>
      </c>
    </row>
    <row r="75" spans="1:20" ht="15.75" thickBot="1">
      <c r="A75" s="1"/>
      <c r="B75" s="12" t="s">
        <v>28</v>
      </c>
      <c r="C75" s="12">
        <v>50</v>
      </c>
      <c r="D75" s="12">
        <v>29</v>
      </c>
      <c r="E75" s="12"/>
      <c r="F75" s="9">
        <v>9</v>
      </c>
      <c r="G75" s="9">
        <v>8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24">
        <f t="shared" si="2"/>
        <v>46</v>
      </c>
    </row>
    <row r="76" spans="1:20" ht="15.75" thickBot="1">
      <c r="A76" s="1"/>
      <c r="B76" s="12" t="s">
        <v>24</v>
      </c>
      <c r="C76" s="12">
        <v>50</v>
      </c>
      <c r="D76" s="12">
        <v>22</v>
      </c>
      <c r="E76" s="12"/>
      <c r="F76" s="9">
        <v>11</v>
      </c>
      <c r="G76" s="9">
        <v>5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24">
        <f t="shared" si="2"/>
        <v>38</v>
      </c>
    </row>
    <row r="77" spans="1:20" ht="15.75" thickBot="1">
      <c r="A77" s="1">
        <v>21</v>
      </c>
      <c r="B77" s="12" t="s">
        <v>21</v>
      </c>
      <c r="C77" s="12">
        <v>44</v>
      </c>
      <c r="D77" s="12">
        <v>0</v>
      </c>
      <c r="E77" s="12"/>
      <c r="F77" s="9"/>
      <c r="G77" s="9"/>
      <c r="H77" s="12"/>
      <c r="I77" s="12">
        <v>38</v>
      </c>
      <c r="J77" s="12"/>
      <c r="K77" s="12"/>
      <c r="L77" s="12"/>
      <c r="M77" s="12"/>
      <c r="N77" s="12"/>
      <c r="O77" s="12"/>
      <c r="P77" s="12"/>
      <c r="Q77" s="12"/>
      <c r="R77" s="12">
        <v>3</v>
      </c>
      <c r="S77" s="12"/>
      <c r="T77" s="24">
        <f t="shared" si="2"/>
        <v>41</v>
      </c>
    </row>
    <row r="78" spans="1:20" ht="15.75" thickBot="1">
      <c r="A78" s="1"/>
      <c r="B78" s="12" t="s">
        <v>22</v>
      </c>
      <c r="C78" s="12">
        <v>16</v>
      </c>
      <c r="D78" s="12">
        <v>8</v>
      </c>
      <c r="E78" s="12">
        <v>0</v>
      </c>
      <c r="F78" s="9">
        <v>4</v>
      </c>
      <c r="G78" s="9">
        <v>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4">
        <f t="shared" si="2"/>
        <v>13</v>
      </c>
    </row>
    <row r="79" spans="1:20" ht="15.75" thickBot="1">
      <c r="A79" s="1"/>
      <c r="B79" s="12" t="s">
        <v>23</v>
      </c>
      <c r="C79" s="12">
        <v>40</v>
      </c>
      <c r="D79" s="12">
        <v>0</v>
      </c>
      <c r="E79" s="12"/>
      <c r="F79" s="9">
        <v>0</v>
      </c>
      <c r="G79" s="9"/>
      <c r="H79" s="12"/>
      <c r="I79" s="12">
        <v>30</v>
      </c>
      <c r="J79" s="12"/>
      <c r="K79" s="12"/>
      <c r="L79" s="12"/>
      <c r="M79" s="12"/>
      <c r="N79" s="12"/>
      <c r="O79" s="12"/>
      <c r="P79" s="12"/>
      <c r="Q79" s="12">
        <v>7</v>
      </c>
      <c r="R79" s="12">
        <v>1</v>
      </c>
      <c r="S79" s="12"/>
      <c r="T79" s="24">
        <f t="shared" si="2"/>
        <v>38</v>
      </c>
    </row>
    <row r="80" spans="1:20" ht="15.75" thickBot="1">
      <c r="A80" s="1"/>
      <c r="B80" s="12" t="s">
        <v>24</v>
      </c>
      <c r="C80" s="12">
        <v>49</v>
      </c>
      <c r="D80" s="12">
        <v>26</v>
      </c>
      <c r="E80" s="12"/>
      <c r="F80" s="9">
        <v>13</v>
      </c>
      <c r="G80" s="9">
        <v>2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4">
        <f t="shared" si="2"/>
        <v>41</v>
      </c>
    </row>
    <row r="81" spans="1:20" ht="15.75" thickBot="1">
      <c r="A81" s="1"/>
      <c r="B81" s="12" t="s">
        <v>25</v>
      </c>
      <c r="C81" s="12">
        <v>25</v>
      </c>
      <c r="D81" s="12">
        <v>8</v>
      </c>
      <c r="E81" s="12"/>
      <c r="F81" s="9">
        <v>7</v>
      </c>
      <c r="G81" s="9">
        <v>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4">
        <f t="shared" si="2"/>
        <v>21</v>
      </c>
    </row>
    <row r="82" spans="1:20" ht="15.75" thickBot="1">
      <c r="A82" s="1">
        <v>22</v>
      </c>
      <c r="B82" s="12" t="s">
        <v>21</v>
      </c>
      <c r="C82" s="12">
        <v>50</v>
      </c>
      <c r="D82" s="12">
        <v>0</v>
      </c>
      <c r="E82" s="12"/>
      <c r="F82" s="9"/>
      <c r="G82" s="9"/>
      <c r="H82" s="12"/>
      <c r="I82" s="12"/>
      <c r="J82" s="12"/>
      <c r="K82" s="12"/>
      <c r="L82" s="12"/>
      <c r="M82" s="12"/>
      <c r="N82" s="12"/>
      <c r="O82" s="12"/>
      <c r="P82" s="12">
        <v>34</v>
      </c>
      <c r="Q82" s="12"/>
      <c r="R82" s="12">
        <v>2</v>
      </c>
      <c r="S82" s="12"/>
      <c r="T82" s="24">
        <f t="shared" si="2"/>
        <v>36</v>
      </c>
    </row>
    <row r="83" spans="1:20" ht="15.75" thickBot="1">
      <c r="A83" s="1"/>
      <c r="B83" s="12" t="s">
        <v>22</v>
      </c>
      <c r="C83" s="12">
        <v>19</v>
      </c>
      <c r="D83" s="12">
        <v>5</v>
      </c>
      <c r="E83" s="12"/>
      <c r="F83" s="9">
        <v>12</v>
      </c>
      <c r="G83" s="9">
        <v>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24">
        <f t="shared" si="2"/>
        <v>19</v>
      </c>
    </row>
    <row r="84" spans="1:20" ht="15.75" thickBot="1">
      <c r="A84" s="1"/>
      <c r="B84" s="12" t="s">
        <v>23</v>
      </c>
      <c r="C84" s="12">
        <v>40</v>
      </c>
      <c r="D84" s="12">
        <v>0</v>
      </c>
      <c r="E84" s="12"/>
      <c r="F84" s="9"/>
      <c r="G84" s="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24">
        <f t="shared" si="2"/>
        <v>0</v>
      </c>
    </row>
    <row r="85" spans="1:20" ht="15.75" thickBot="1">
      <c r="A85" s="1"/>
      <c r="B85" s="12" t="s">
        <v>24</v>
      </c>
      <c r="C85" s="12">
        <v>21</v>
      </c>
      <c r="D85" s="12">
        <v>11</v>
      </c>
      <c r="E85" s="12"/>
      <c r="F85" s="9">
        <v>9</v>
      </c>
      <c r="G85" s="9">
        <v>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4">
        <f t="shared" si="2"/>
        <v>21</v>
      </c>
    </row>
    <row r="86" spans="1:20" ht="15.75" thickBot="1">
      <c r="A86" s="1"/>
      <c r="B86" s="12" t="s">
        <v>25</v>
      </c>
      <c r="C86" s="12">
        <v>32</v>
      </c>
      <c r="D86" s="12">
        <v>17</v>
      </c>
      <c r="E86" s="12"/>
      <c r="F86" s="9">
        <v>5</v>
      </c>
      <c r="G86" s="9">
        <v>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4">
        <f t="shared" si="2"/>
        <v>27</v>
      </c>
    </row>
    <row r="87" spans="1:20" ht="15.75" thickBot="1">
      <c r="A87" s="1">
        <v>23</v>
      </c>
      <c r="B87" s="12" t="s">
        <v>21</v>
      </c>
      <c r="C87" s="12">
        <v>35</v>
      </c>
      <c r="D87" s="12">
        <v>0</v>
      </c>
      <c r="E87" s="12"/>
      <c r="F87" s="9"/>
      <c r="G87" s="9"/>
      <c r="H87" s="12"/>
      <c r="I87" s="12">
        <v>25</v>
      </c>
      <c r="J87" s="12"/>
      <c r="K87" s="12"/>
      <c r="L87" s="12"/>
      <c r="M87" s="12"/>
      <c r="N87" s="12"/>
      <c r="O87" s="12"/>
      <c r="P87" s="12"/>
      <c r="Q87" s="12"/>
      <c r="R87" s="12">
        <v>2</v>
      </c>
      <c r="S87" s="12"/>
      <c r="T87" s="24">
        <f t="shared" si="2"/>
        <v>27</v>
      </c>
    </row>
    <row r="88" spans="1:20" ht="15.75" thickBot="1">
      <c r="A88" s="1"/>
      <c r="B88" s="12" t="s">
        <v>22</v>
      </c>
      <c r="C88" s="12">
        <v>21</v>
      </c>
      <c r="D88" s="12">
        <v>14</v>
      </c>
      <c r="E88" s="12"/>
      <c r="F88" s="9">
        <v>1</v>
      </c>
      <c r="G88" s="9">
        <v>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4">
        <f t="shared" si="2"/>
        <v>21</v>
      </c>
    </row>
    <row r="89" spans="1:20" ht="15.75" thickBot="1">
      <c r="A89" s="1"/>
      <c r="B89" s="12" t="s">
        <v>23</v>
      </c>
      <c r="C89" s="12">
        <v>40</v>
      </c>
      <c r="D89" s="12">
        <v>0</v>
      </c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4">
        <f t="shared" si="2"/>
        <v>0</v>
      </c>
    </row>
    <row r="90" spans="1:20" ht="15.75" thickBot="1">
      <c r="A90" s="1"/>
      <c r="B90" s="12" t="s">
        <v>24</v>
      </c>
      <c r="C90" s="12">
        <v>55</v>
      </c>
      <c r="D90" s="12">
        <v>21</v>
      </c>
      <c r="E90" s="12"/>
      <c r="F90" s="9">
        <v>8</v>
      </c>
      <c r="G90" s="9">
        <v>4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4">
        <f t="shared" si="2"/>
        <v>33</v>
      </c>
    </row>
    <row r="91" spans="1:20" ht="15.75" thickBot="1">
      <c r="A91" s="1"/>
      <c r="B91" s="12" t="s">
        <v>25</v>
      </c>
      <c r="C91" s="12">
        <v>19</v>
      </c>
      <c r="D91" s="12">
        <v>9</v>
      </c>
      <c r="E91" s="12"/>
      <c r="F91" s="9">
        <v>6</v>
      </c>
      <c r="G91" s="9">
        <v>2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4">
        <f t="shared" si="2"/>
        <v>17</v>
      </c>
    </row>
    <row r="92" spans="1:20" ht="15.75" thickBot="1">
      <c r="A92" s="5">
        <v>24</v>
      </c>
      <c r="B92" s="13" t="s">
        <v>21</v>
      </c>
      <c r="C92" s="13">
        <v>30</v>
      </c>
      <c r="D92" s="13">
        <v>0</v>
      </c>
      <c r="E92" s="13"/>
      <c r="F92" s="22"/>
      <c r="G92" s="2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25">
        <f t="shared" si="2"/>
        <v>0</v>
      </c>
    </row>
    <row r="93" spans="1:20" ht="15.75" thickBot="1">
      <c r="A93" s="1"/>
      <c r="B93" s="12" t="s">
        <v>22</v>
      </c>
      <c r="C93" s="12">
        <v>46</v>
      </c>
      <c r="D93" s="12">
        <v>22</v>
      </c>
      <c r="E93" s="12"/>
      <c r="F93" s="9">
        <v>20</v>
      </c>
      <c r="G93" s="9">
        <v>4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4">
        <f t="shared" si="2"/>
        <v>46</v>
      </c>
    </row>
    <row r="94" spans="1:20" ht="15.75" thickBot="1">
      <c r="A94" s="1"/>
      <c r="B94" s="12" t="s">
        <v>23</v>
      </c>
      <c r="C94" s="12">
        <v>40</v>
      </c>
      <c r="D94" s="12">
        <v>0</v>
      </c>
      <c r="E94" s="12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4">
        <f t="shared" si="2"/>
        <v>0</v>
      </c>
    </row>
    <row r="95" spans="1:20" ht="15.75" thickBot="1">
      <c r="A95" s="1"/>
      <c r="B95" s="12" t="s">
        <v>24</v>
      </c>
      <c r="C95" s="12">
        <v>0</v>
      </c>
      <c r="D95" s="12">
        <v>0</v>
      </c>
      <c r="E95" s="12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4">
        <f t="shared" si="2"/>
        <v>0</v>
      </c>
    </row>
    <row r="96" spans="1:20" ht="15.75" thickBot="1">
      <c r="A96" s="1"/>
      <c r="B96" s="12" t="s">
        <v>25</v>
      </c>
      <c r="C96" s="12">
        <v>32</v>
      </c>
      <c r="D96" s="12">
        <v>12</v>
      </c>
      <c r="E96" s="12"/>
      <c r="F96" s="9">
        <v>11</v>
      </c>
      <c r="G96" s="9">
        <v>2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4">
        <f t="shared" si="2"/>
        <v>25</v>
      </c>
    </row>
    <row r="97" spans="1:20" ht="15.75" thickBot="1">
      <c r="A97" s="1">
        <v>25</v>
      </c>
      <c r="B97" s="12" t="s">
        <v>21</v>
      </c>
      <c r="C97" s="12">
        <v>40</v>
      </c>
      <c r="D97" s="12">
        <v>0</v>
      </c>
      <c r="E97" s="12">
        <v>9</v>
      </c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1</v>
      </c>
      <c r="S97" s="12"/>
      <c r="T97" s="24">
        <f t="shared" si="2"/>
        <v>10</v>
      </c>
    </row>
    <row r="98" spans="1:20" ht="15.75" thickBot="1">
      <c r="A98" s="1"/>
      <c r="B98" s="12" t="s">
        <v>22</v>
      </c>
      <c r="C98" s="12">
        <v>45</v>
      </c>
      <c r="D98" s="12">
        <v>12</v>
      </c>
      <c r="E98" s="12"/>
      <c r="F98" s="9">
        <v>23</v>
      </c>
      <c r="G98" s="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4">
        <f t="shared" si="2"/>
        <v>35</v>
      </c>
    </row>
    <row r="99" spans="1:20" ht="15.75" thickBot="1">
      <c r="A99" s="1"/>
      <c r="B99" s="12" t="s">
        <v>27</v>
      </c>
      <c r="C99" s="12">
        <v>82</v>
      </c>
      <c r="D99" s="12">
        <v>21</v>
      </c>
      <c r="E99" s="12">
        <v>28</v>
      </c>
      <c r="F99" s="9">
        <v>18</v>
      </c>
      <c r="G99" s="9">
        <v>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3</v>
      </c>
      <c r="S99" s="12"/>
      <c r="T99" s="24">
        <f t="shared" si="2"/>
        <v>73</v>
      </c>
    </row>
    <row r="100" spans="1:20" ht="15.75" thickBot="1">
      <c r="A100" s="1"/>
      <c r="B100" s="12" t="s">
        <v>23</v>
      </c>
      <c r="C100" s="12">
        <v>35</v>
      </c>
      <c r="D100" s="12">
        <v>0</v>
      </c>
      <c r="E100" s="12">
        <v>38</v>
      </c>
      <c r="F100" s="9"/>
      <c r="G100" s="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4">
        <f t="shared" ref="T100:T117" si="3">SUM(D100:S100)</f>
        <v>38</v>
      </c>
    </row>
    <row r="101" spans="1:20" ht="15.75" thickBot="1">
      <c r="A101" s="1"/>
      <c r="B101" s="12" t="s">
        <v>28</v>
      </c>
      <c r="C101" s="12">
        <v>50</v>
      </c>
      <c r="D101" s="12">
        <v>33</v>
      </c>
      <c r="E101" s="12"/>
      <c r="F101" s="9">
        <v>13</v>
      </c>
      <c r="G101" s="9">
        <v>4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4">
        <f t="shared" si="3"/>
        <v>50</v>
      </c>
    </row>
    <row r="102" spans="1:20" ht="15.75" thickBot="1">
      <c r="A102" s="1"/>
      <c r="B102" s="12" t="s">
        <v>24</v>
      </c>
      <c r="C102" s="12">
        <v>50</v>
      </c>
      <c r="D102" s="12">
        <v>24</v>
      </c>
      <c r="E102" s="12"/>
      <c r="F102" s="9">
        <v>23</v>
      </c>
      <c r="G102" s="9">
        <v>1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4">
        <f t="shared" si="3"/>
        <v>48</v>
      </c>
    </row>
    <row r="103" spans="1:20" ht="15.75" thickBot="1">
      <c r="A103" s="1">
        <v>28</v>
      </c>
      <c r="B103" s="12" t="s">
        <v>21</v>
      </c>
      <c r="C103" s="12">
        <v>0</v>
      </c>
      <c r="D103" s="12">
        <v>0</v>
      </c>
      <c r="E103" s="12"/>
      <c r="F103" s="9"/>
      <c r="G103" s="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4">
        <f t="shared" si="3"/>
        <v>0</v>
      </c>
    </row>
    <row r="104" spans="1:20" ht="15.75" thickBot="1">
      <c r="A104" s="1"/>
      <c r="B104" s="12" t="s">
        <v>22</v>
      </c>
      <c r="C104" s="12">
        <v>26</v>
      </c>
      <c r="D104" s="12">
        <v>12</v>
      </c>
      <c r="E104" s="12"/>
      <c r="F104" s="9">
        <v>14</v>
      </c>
      <c r="G104" s="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4">
        <f t="shared" si="3"/>
        <v>26</v>
      </c>
    </row>
    <row r="105" spans="1:20" ht="15.75" thickBot="1">
      <c r="A105" s="1"/>
      <c r="B105" s="12" t="s">
        <v>23</v>
      </c>
      <c r="C105" s="12">
        <v>15</v>
      </c>
      <c r="D105" s="12">
        <v>0</v>
      </c>
      <c r="E105" s="12">
        <v>9</v>
      </c>
      <c r="F105" s="9"/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4">
        <f t="shared" si="3"/>
        <v>9</v>
      </c>
    </row>
    <row r="106" spans="1:20" ht="15.75" thickBot="1">
      <c r="A106" s="1"/>
      <c r="B106" s="12" t="s">
        <v>24</v>
      </c>
      <c r="C106" s="12">
        <v>25</v>
      </c>
      <c r="D106" s="12">
        <v>12</v>
      </c>
      <c r="E106" s="12"/>
      <c r="F106" s="9">
        <v>4</v>
      </c>
      <c r="G106" s="9">
        <v>2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24">
        <f t="shared" si="3"/>
        <v>18</v>
      </c>
    </row>
    <row r="107" spans="1:20" ht="15.75" thickBot="1">
      <c r="A107" s="1"/>
      <c r="B107" s="12" t="s">
        <v>25</v>
      </c>
      <c r="C107" s="12">
        <v>36</v>
      </c>
      <c r="D107" s="12">
        <v>11</v>
      </c>
      <c r="E107" s="12"/>
      <c r="F107" s="9">
        <v>6</v>
      </c>
      <c r="G107" s="9">
        <v>11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4">
        <f t="shared" si="3"/>
        <v>28</v>
      </c>
    </row>
    <row r="108" spans="1:20" ht="15.75" thickBot="1">
      <c r="A108" s="1">
        <v>29</v>
      </c>
      <c r="B108" s="12" t="s">
        <v>21</v>
      </c>
      <c r="C108" s="12">
        <v>40</v>
      </c>
      <c r="D108" s="12">
        <v>0</v>
      </c>
      <c r="E108" s="12"/>
      <c r="F108" s="9"/>
      <c r="G108" s="9"/>
      <c r="H108" s="12">
        <v>40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</v>
      </c>
      <c r="S108" s="12"/>
      <c r="T108" s="24">
        <f t="shared" si="3"/>
        <v>42</v>
      </c>
    </row>
    <row r="109" spans="1:20" ht="15.75" thickBot="1">
      <c r="A109" s="1"/>
      <c r="B109" s="12" t="s">
        <v>22</v>
      </c>
      <c r="C109" s="12">
        <v>16</v>
      </c>
      <c r="D109" s="12">
        <v>6</v>
      </c>
      <c r="E109" s="12"/>
      <c r="F109" s="9">
        <v>7</v>
      </c>
      <c r="G109" s="9">
        <v>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24">
        <f t="shared" si="3"/>
        <v>16</v>
      </c>
    </row>
    <row r="110" spans="1:20" ht="15.75" thickBot="1">
      <c r="A110" s="1"/>
      <c r="B110" s="12" t="s">
        <v>23</v>
      </c>
      <c r="C110" s="12">
        <v>50</v>
      </c>
      <c r="D110" s="12">
        <v>0</v>
      </c>
      <c r="E110" s="12"/>
      <c r="F110" s="9"/>
      <c r="G110" s="9"/>
      <c r="H110" s="12">
        <v>46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v>2</v>
      </c>
      <c r="S110" s="12"/>
      <c r="T110" s="24">
        <f t="shared" si="3"/>
        <v>48</v>
      </c>
    </row>
    <row r="111" spans="1:20" ht="15.75" thickBot="1">
      <c r="A111" s="1"/>
      <c r="B111" s="12" t="s">
        <v>24</v>
      </c>
      <c r="C111" s="12">
        <v>39</v>
      </c>
      <c r="D111" s="12">
        <v>11</v>
      </c>
      <c r="E111" s="12"/>
      <c r="F111" s="9">
        <v>13</v>
      </c>
      <c r="G111" s="9">
        <v>4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4">
        <f t="shared" si="3"/>
        <v>28</v>
      </c>
    </row>
    <row r="112" spans="1:20" ht="15.75" thickBot="1">
      <c r="A112" s="1"/>
      <c r="B112" s="12" t="s">
        <v>25</v>
      </c>
      <c r="C112" s="12">
        <v>27</v>
      </c>
      <c r="D112" s="12">
        <v>10</v>
      </c>
      <c r="E112" s="12"/>
      <c r="F112" s="9">
        <v>6</v>
      </c>
      <c r="G112" s="9">
        <v>2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4">
        <f t="shared" si="3"/>
        <v>18</v>
      </c>
    </row>
    <row r="113" spans="1:20" ht="15.75" thickBot="1">
      <c r="A113" s="1">
        <v>30</v>
      </c>
      <c r="B113" s="12" t="s">
        <v>21</v>
      </c>
      <c r="C113" s="12">
        <v>0</v>
      </c>
      <c r="D113" s="12">
        <v>0</v>
      </c>
      <c r="E113" s="12"/>
      <c r="F113" s="9"/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4">
        <f t="shared" si="3"/>
        <v>0</v>
      </c>
    </row>
    <row r="114" spans="1:20" ht="15.75" thickBot="1">
      <c r="A114" s="1"/>
      <c r="B114" s="12" t="s">
        <v>22</v>
      </c>
      <c r="C114" s="12">
        <v>15</v>
      </c>
      <c r="D114" s="12">
        <v>10</v>
      </c>
      <c r="E114" s="12"/>
      <c r="F114" s="9">
        <v>3</v>
      </c>
      <c r="G114" s="9">
        <v>2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4">
        <f t="shared" si="3"/>
        <v>15</v>
      </c>
    </row>
    <row r="115" spans="1:20" ht="15.75" thickBot="1">
      <c r="A115" s="1"/>
      <c r="B115" s="12" t="s">
        <v>23</v>
      </c>
      <c r="C115" s="12">
        <v>46</v>
      </c>
      <c r="D115" s="12">
        <v>0</v>
      </c>
      <c r="E115" s="12"/>
      <c r="F115" s="9"/>
      <c r="G115" s="9"/>
      <c r="H115" s="12"/>
      <c r="I115" s="12">
        <v>18</v>
      </c>
      <c r="J115" s="12"/>
      <c r="K115" s="12"/>
      <c r="L115" s="12"/>
      <c r="M115" s="12"/>
      <c r="N115" s="12"/>
      <c r="O115" s="12"/>
      <c r="P115" s="12"/>
      <c r="Q115" s="12"/>
      <c r="R115" s="12">
        <v>1</v>
      </c>
      <c r="S115" s="12"/>
      <c r="T115" s="24">
        <f t="shared" si="3"/>
        <v>19</v>
      </c>
    </row>
    <row r="116" spans="1:20" ht="15.75" thickBot="1">
      <c r="A116" s="1"/>
      <c r="B116" s="12" t="s">
        <v>24</v>
      </c>
      <c r="C116" s="12">
        <v>50</v>
      </c>
      <c r="D116" s="12">
        <v>35</v>
      </c>
      <c r="E116" s="12"/>
      <c r="F116" s="9">
        <v>5</v>
      </c>
      <c r="G116" s="9">
        <v>4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4">
        <f t="shared" si="3"/>
        <v>44</v>
      </c>
    </row>
    <row r="117" spans="1:20" ht="15.75" thickBot="1">
      <c r="A117" s="1"/>
      <c r="B117" s="12" t="s">
        <v>25</v>
      </c>
      <c r="C117" s="12">
        <v>17</v>
      </c>
      <c r="D117" s="12">
        <v>8</v>
      </c>
      <c r="E117" s="12"/>
      <c r="F117" s="9">
        <v>2</v>
      </c>
      <c r="G117" s="9">
        <v>3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4">
        <f t="shared" si="3"/>
        <v>13</v>
      </c>
    </row>
    <row r="118" spans="1:20" s="17" customFormat="1" ht="16.5" thickBot="1">
      <c r="A118" s="16" t="s">
        <v>30</v>
      </c>
      <c r="B118" s="18"/>
      <c r="C118" s="18">
        <f t="shared" ref="C118:T118" si="4">SUM(C4:C117)</f>
        <v>3411</v>
      </c>
      <c r="D118" s="18">
        <f>SUM(D4:D117)</f>
        <v>970</v>
      </c>
      <c r="E118" s="18">
        <f t="shared" si="4"/>
        <v>251</v>
      </c>
      <c r="F118" s="18">
        <f t="shared" si="4"/>
        <v>543</v>
      </c>
      <c r="G118" s="18">
        <f t="shared" si="4"/>
        <v>226</v>
      </c>
      <c r="H118" s="18">
        <f t="shared" si="4"/>
        <v>276</v>
      </c>
      <c r="I118" s="18">
        <f t="shared" si="4"/>
        <v>257</v>
      </c>
      <c r="J118" s="18">
        <f t="shared" si="4"/>
        <v>0</v>
      </c>
      <c r="K118" s="18">
        <f t="shared" si="4"/>
        <v>7</v>
      </c>
      <c r="L118" s="18">
        <f t="shared" si="4"/>
        <v>1</v>
      </c>
      <c r="M118" s="18">
        <f t="shared" si="4"/>
        <v>0</v>
      </c>
      <c r="N118" s="18">
        <f t="shared" si="4"/>
        <v>11</v>
      </c>
      <c r="O118" s="18">
        <f t="shared" si="4"/>
        <v>0</v>
      </c>
      <c r="P118" s="18">
        <f t="shared" si="4"/>
        <v>34</v>
      </c>
      <c r="Q118" s="18">
        <f t="shared" si="4"/>
        <v>7</v>
      </c>
      <c r="R118" s="18">
        <f t="shared" si="4"/>
        <v>83</v>
      </c>
      <c r="S118" s="18">
        <f t="shared" si="4"/>
        <v>8</v>
      </c>
      <c r="T118" s="18">
        <f t="shared" si="4"/>
        <v>2674</v>
      </c>
    </row>
    <row r="119" spans="1:20">
      <c r="A119" s="7"/>
    </row>
  </sheetData>
  <mergeCells count="19">
    <mergeCell ref="H2:H3"/>
    <mergeCell ref="I2:I3"/>
    <mergeCell ref="J2:J3"/>
    <mergeCell ref="A2:A3"/>
    <mergeCell ref="B2:B3"/>
    <mergeCell ref="C2:C3"/>
    <mergeCell ref="D2:D3"/>
    <mergeCell ref="E2:E3"/>
    <mergeCell ref="F2:G2"/>
    <mergeCell ref="K2:K3"/>
    <mergeCell ref="L2:L3"/>
    <mergeCell ref="T2:T3"/>
    <mergeCell ref="N2:N3"/>
    <mergeCell ref="O2:O3"/>
    <mergeCell ref="P2:P3"/>
    <mergeCell ref="Q2:Q3"/>
    <mergeCell ref="R2:R3"/>
    <mergeCell ref="S2:S3"/>
    <mergeCell ref="M2:M3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workbookViewId="0">
      <selection activeCell="H23" sqref="H23"/>
    </sheetView>
  </sheetViews>
  <sheetFormatPr defaultRowHeight="15"/>
  <cols>
    <col min="1" max="1" width="9.140625" style="49"/>
    <col min="2" max="4" width="9.140625" style="54"/>
    <col min="5" max="5" width="13.7109375" style="54" customWidth="1"/>
    <col min="6" max="7" width="9.140625" style="56"/>
    <col min="8" max="8" width="13.7109375" style="54" customWidth="1"/>
    <col min="9" max="9" width="12.7109375" style="54" customWidth="1"/>
    <col min="10" max="20" width="9.140625" style="54"/>
  </cols>
  <sheetData>
    <row r="1" spans="1:20" s="41" customFormat="1" ht="21" thickBot="1">
      <c r="A1" s="40">
        <v>42552</v>
      </c>
      <c r="B1" s="42"/>
      <c r="C1" s="42"/>
      <c r="D1" s="42"/>
      <c r="E1" s="42"/>
      <c r="F1" s="44"/>
      <c r="G1" s="44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52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0" t="s">
        <v>18</v>
      </c>
    </row>
    <row r="3" spans="1:20" s="52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5.75" thickBot="1">
      <c r="A4" s="1">
        <v>1</v>
      </c>
      <c r="B4" s="12" t="s">
        <v>21</v>
      </c>
      <c r="C4" s="12"/>
      <c r="D4" s="12">
        <v>0</v>
      </c>
      <c r="E4" s="12">
        <v>0</v>
      </c>
      <c r="F4" s="9">
        <v>0</v>
      </c>
      <c r="G4" s="9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f>SUM(D4:S4)</f>
        <v>0</v>
      </c>
    </row>
    <row r="5" spans="1:20" ht="15.75" thickBot="1">
      <c r="A5" s="1"/>
      <c r="B5" s="12" t="s">
        <v>22</v>
      </c>
      <c r="C5" s="12">
        <v>28</v>
      </c>
      <c r="D5" s="12">
        <v>10</v>
      </c>
      <c r="E5" s="12"/>
      <c r="F5" s="9">
        <v>10</v>
      </c>
      <c r="G5" s="9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f>SUM(D5:S5)</f>
        <v>25</v>
      </c>
    </row>
    <row r="6" spans="1:20" ht="15.75" thickBot="1">
      <c r="A6" s="1"/>
      <c r="B6" s="12" t="s">
        <v>23</v>
      </c>
      <c r="C6" s="12"/>
      <c r="D6" s="12"/>
      <c r="E6" s="12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.75" thickBot="1">
      <c r="A7" s="1"/>
      <c r="B7" s="12" t="s">
        <v>24</v>
      </c>
      <c r="C7" s="12">
        <v>51</v>
      </c>
      <c r="D7" s="12">
        <v>31</v>
      </c>
      <c r="E7" s="12"/>
      <c r="F7" s="9">
        <v>13</v>
      </c>
      <c r="G7" s="9"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 t="shared" ref="T7:T14" si="0">SUM(D7:S7)</f>
        <v>44</v>
      </c>
    </row>
    <row r="8" spans="1:20" ht="15.75" thickBot="1">
      <c r="A8" s="1"/>
      <c r="B8" s="12" t="s">
        <v>25</v>
      </c>
      <c r="C8" s="12">
        <v>27</v>
      </c>
      <c r="D8" s="12">
        <v>16</v>
      </c>
      <c r="E8" s="12"/>
      <c r="F8" s="9">
        <v>3</v>
      </c>
      <c r="G8" s="9">
        <v>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 t="shared" si="0"/>
        <v>23</v>
      </c>
    </row>
    <row r="9" spans="1:20" ht="15.75" thickBot="1">
      <c r="A9" s="1">
        <v>2</v>
      </c>
      <c r="B9" s="12" t="s">
        <v>21</v>
      </c>
      <c r="C9" s="12">
        <v>18</v>
      </c>
      <c r="D9" s="12"/>
      <c r="E9" s="12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18</v>
      </c>
      <c r="T9" s="12">
        <f t="shared" si="0"/>
        <v>18</v>
      </c>
    </row>
    <row r="10" spans="1:20" ht="15.75" thickBot="1">
      <c r="A10" s="1"/>
      <c r="B10" s="12" t="s">
        <v>22</v>
      </c>
      <c r="C10" s="12">
        <v>43</v>
      </c>
      <c r="D10" s="12">
        <v>33</v>
      </c>
      <c r="E10" s="12"/>
      <c r="F10" s="9">
        <v>6</v>
      </c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si="0"/>
        <v>39</v>
      </c>
    </row>
    <row r="11" spans="1:20" ht="15.75" thickBot="1">
      <c r="A11" s="1"/>
      <c r="B11" s="12" t="s">
        <v>27</v>
      </c>
      <c r="C11" s="12">
        <v>25</v>
      </c>
      <c r="D11" s="12">
        <v>18</v>
      </c>
      <c r="E11" s="12"/>
      <c r="F11" s="9">
        <v>6</v>
      </c>
      <c r="G11" s="9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25</v>
      </c>
    </row>
    <row r="12" spans="1:20" ht="15.75" thickBot="1">
      <c r="A12" s="1"/>
      <c r="B12" s="12" t="s">
        <v>23</v>
      </c>
      <c r="C12" s="12">
        <v>50</v>
      </c>
      <c r="D12" s="12"/>
      <c r="E12" s="12"/>
      <c r="F12" s="9"/>
      <c r="G12" s="9"/>
      <c r="H12" s="12"/>
      <c r="I12" s="12">
        <v>30</v>
      </c>
      <c r="J12" s="12"/>
      <c r="K12" s="12"/>
      <c r="L12" s="12"/>
      <c r="M12" s="12"/>
      <c r="N12" s="12"/>
      <c r="O12" s="12"/>
      <c r="P12" s="12"/>
      <c r="Q12" s="12"/>
      <c r="R12" s="12"/>
      <c r="S12" s="12">
        <v>1</v>
      </c>
      <c r="T12" s="12">
        <f t="shared" si="0"/>
        <v>31</v>
      </c>
    </row>
    <row r="13" spans="1:20" ht="15.75" thickBot="1">
      <c r="A13" s="1"/>
      <c r="B13" s="12" t="s">
        <v>28</v>
      </c>
      <c r="C13" s="12">
        <v>51</v>
      </c>
      <c r="D13" s="12">
        <v>40</v>
      </c>
      <c r="E13" s="12"/>
      <c r="F13" s="9">
        <v>8</v>
      </c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48</v>
      </c>
    </row>
    <row r="14" spans="1:20" ht="15.75" thickBot="1">
      <c r="A14" s="1"/>
      <c r="B14" s="12" t="s">
        <v>24</v>
      </c>
      <c r="C14" s="12">
        <v>50</v>
      </c>
      <c r="D14" s="12">
        <v>28</v>
      </c>
      <c r="E14" s="12"/>
      <c r="F14" s="9">
        <v>9</v>
      </c>
      <c r="G14" s="9">
        <v>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40</v>
      </c>
    </row>
    <row r="15" spans="1:20" ht="15.75" thickBot="1">
      <c r="A15" s="1">
        <v>5</v>
      </c>
      <c r="B15" s="12" t="s">
        <v>21</v>
      </c>
      <c r="C15" s="12"/>
      <c r="D15" s="12"/>
      <c r="E15" s="12"/>
      <c r="F15" s="9"/>
      <c r="G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.75" thickBot="1">
      <c r="A16" s="1"/>
      <c r="B16" s="12" t="s">
        <v>22</v>
      </c>
      <c r="C16" s="12">
        <v>58</v>
      </c>
      <c r="D16" s="12">
        <v>41</v>
      </c>
      <c r="E16" s="12"/>
      <c r="F16" s="9">
        <v>4</v>
      </c>
      <c r="G16" s="9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ref="T16:T21" si="1">SUM(D16:S16)</f>
        <v>57</v>
      </c>
    </row>
    <row r="17" spans="1:20" ht="15.75" thickBot="1">
      <c r="A17" s="1"/>
      <c r="B17" s="12" t="s">
        <v>23</v>
      </c>
      <c r="C17" s="12">
        <v>20</v>
      </c>
      <c r="D17" s="12"/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>
        <v>16</v>
      </c>
      <c r="R17" s="12"/>
      <c r="S17" s="12">
        <v>3</v>
      </c>
      <c r="T17" s="12">
        <f t="shared" si="1"/>
        <v>19</v>
      </c>
    </row>
    <row r="18" spans="1:20" ht="15.75" thickBot="1">
      <c r="A18" s="1"/>
      <c r="B18" s="12" t="s">
        <v>24</v>
      </c>
      <c r="C18" s="12">
        <v>52</v>
      </c>
      <c r="D18" s="12">
        <v>30</v>
      </c>
      <c r="E18" s="12"/>
      <c r="F18" s="9">
        <v>12</v>
      </c>
      <c r="G18" s="9">
        <v>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1"/>
        <v>43</v>
      </c>
    </row>
    <row r="19" spans="1:20" ht="15.75" thickBot="1">
      <c r="A19" s="1"/>
      <c r="B19" s="12" t="s">
        <v>25</v>
      </c>
      <c r="C19" s="12">
        <v>43</v>
      </c>
      <c r="D19" s="12">
        <v>19</v>
      </c>
      <c r="E19" s="12"/>
      <c r="F19" s="9">
        <v>9</v>
      </c>
      <c r="G19" s="9">
        <v>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1"/>
        <v>33</v>
      </c>
    </row>
    <row r="20" spans="1:20" ht="15.75" thickBot="1">
      <c r="A20" s="1">
        <v>6</v>
      </c>
      <c r="B20" s="12" t="s">
        <v>21</v>
      </c>
      <c r="C20" s="12">
        <v>34</v>
      </c>
      <c r="D20" s="12"/>
      <c r="E20" s="12"/>
      <c r="F20" s="9"/>
      <c r="G20" s="9"/>
      <c r="H20" s="12"/>
      <c r="I20" s="12">
        <v>34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v>3</v>
      </c>
      <c r="T20" s="12">
        <f t="shared" si="1"/>
        <v>37</v>
      </c>
    </row>
    <row r="21" spans="1:20" ht="15.75" thickBot="1">
      <c r="A21" s="1"/>
      <c r="B21" s="12" t="s">
        <v>22</v>
      </c>
      <c r="C21" s="12">
        <v>57</v>
      </c>
      <c r="D21" s="12">
        <v>34</v>
      </c>
      <c r="E21" s="12"/>
      <c r="F21" s="9">
        <v>17</v>
      </c>
      <c r="G21" s="9">
        <v>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1"/>
        <v>57</v>
      </c>
    </row>
    <row r="22" spans="1:20" ht="15.75" thickBot="1">
      <c r="A22" s="1"/>
      <c r="B22" s="12" t="s">
        <v>23</v>
      </c>
      <c r="C22" s="12"/>
      <c r="D22" s="12"/>
      <c r="E22" s="12"/>
      <c r="F22" s="9"/>
      <c r="G22" s="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75" thickBot="1">
      <c r="A23" s="1"/>
      <c r="B23" s="12" t="s">
        <v>24</v>
      </c>
      <c r="C23" s="12">
        <v>52</v>
      </c>
      <c r="D23" s="12">
        <v>19</v>
      </c>
      <c r="E23" s="12"/>
      <c r="F23" s="9">
        <v>9</v>
      </c>
      <c r="G23" s="9">
        <v>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>SUM(D23:S23)</f>
        <v>31</v>
      </c>
    </row>
    <row r="24" spans="1:20" ht="15.75" thickBot="1">
      <c r="A24" s="1"/>
      <c r="B24" s="12" t="s">
        <v>25</v>
      </c>
      <c r="C24" s="12">
        <v>31</v>
      </c>
      <c r="D24" s="12">
        <v>2</v>
      </c>
      <c r="E24" s="12"/>
      <c r="F24" s="9">
        <v>11</v>
      </c>
      <c r="G24" s="9">
        <v>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>SUM(D24:S24)</f>
        <v>15</v>
      </c>
    </row>
    <row r="25" spans="1:20" ht="15.75" thickBot="1">
      <c r="A25" s="5">
        <v>7</v>
      </c>
      <c r="B25" s="13" t="s">
        <v>21</v>
      </c>
      <c r="C25" s="13">
        <v>11</v>
      </c>
      <c r="D25" s="13"/>
      <c r="E25" s="13"/>
      <c r="F25" s="22"/>
      <c r="G25" s="22"/>
      <c r="H25" s="13"/>
      <c r="I25" s="13">
        <v>10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13">
        <f>SUM(D25:S25)</f>
        <v>11</v>
      </c>
    </row>
    <row r="26" spans="1:20" ht="15.75" thickBot="1">
      <c r="A26" s="1"/>
      <c r="B26" s="12" t="s">
        <v>22</v>
      </c>
      <c r="C26" s="12">
        <v>55</v>
      </c>
      <c r="D26" s="12">
        <v>30</v>
      </c>
      <c r="E26" s="12"/>
      <c r="F26" s="9">
        <v>14</v>
      </c>
      <c r="G26" s="9">
        <v>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>SUM(D26:S26)</f>
        <v>51</v>
      </c>
    </row>
    <row r="27" spans="1:20" ht="15.75" thickBot="1">
      <c r="A27" s="1"/>
      <c r="B27" s="12" t="s">
        <v>23</v>
      </c>
      <c r="C27" s="12"/>
      <c r="D27" s="12"/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.75" thickBot="1">
      <c r="A28" s="1"/>
      <c r="B28" s="12" t="s">
        <v>24</v>
      </c>
      <c r="C28" s="12">
        <v>52</v>
      </c>
      <c r="D28" s="12">
        <v>35</v>
      </c>
      <c r="E28" s="12"/>
      <c r="F28" s="9">
        <v>8</v>
      </c>
      <c r="G28" s="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>SUM(D28:S28)</f>
        <v>43</v>
      </c>
    </row>
    <row r="29" spans="1:20" ht="15.75" thickBot="1">
      <c r="A29" s="1"/>
      <c r="B29" s="12" t="s">
        <v>25</v>
      </c>
      <c r="C29" s="12">
        <v>37</v>
      </c>
      <c r="D29" s="12">
        <v>12</v>
      </c>
      <c r="E29" s="12"/>
      <c r="F29" s="9">
        <v>19</v>
      </c>
      <c r="G29" s="9">
        <v>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SUM(D29:S29)</f>
        <v>37</v>
      </c>
    </row>
    <row r="30" spans="1:20" ht="15.75" thickBot="1">
      <c r="A30" s="1">
        <v>8</v>
      </c>
      <c r="B30" s="12" t="s">
        <v>21</v>
      </c>
      <c r="C30" s="12">
        <v>25</v>
      </c>
      <c r="D30" s="12"/>
      <c r="E30" s="12"/>
      <c r="F30" s="9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>
        <v>10</v>
      </c>
      <c r="R30" s="12"/>
      <c r="S30" s="12">
        <v>2</v>
      </c>
      <c r="T30" s="12">
        <f>SUM(D30:S30)</f>
        <v>12</v>
      </c>
    </row>
    <row r="31" spans="1:20" ht="15.75" thickBot="1">
      <c r="A31" s="1"/>
      <c r="B31" s="12" t="s">
        <v>22</v>
      </c>
      <c r="C31" s="12">
        <v>50</v>
      </c>
      <c r="D31" s="12">
        <v>23</v>
      </c>
      <c r="E31" s="12"/>
      <c r="F31" s="9">
        <v>21</v>
      </c>
      <c r="G31" s="9">
        <v>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>SUM(D31:S31)</f>
        <v>50</v>
      </c>
    </row>
    <row r="32" spans="1:20" ht="15.75" thickBot="1">
      <c r="A32" s="1"/>
      <c r="B32" s="12" t="s">
        <v>23</v>
      </c>
      <c r="C32" s="12"/>
      <c r="D32" s="12"/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.75" thickBot="1">
      <c r="A33" s="1"/>
      <c r="B33" s="12" t="s">
        <v>24</v>
      </c>
      <c r="C33" s="12"/>
      <c r="D33" s="12"/>
      <c r="E33" s="12"/>
      <c r="F33" s="9"/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 thickBot="1">
      <c r="A34" s="1"/>
      <c r="B34" s="12" t="s">
        <v>25</v>
      </c>
      <c r="C34" s="12">
        <v>62</v>
      </c>
      <c r="D34" s="12">
        <v>34</v>
      </c>
      <c r="E34" s="12"/>
      <c r="F34" s="9">
        <v>12</v>
      </c>
      <c r="G34" s="9">
        <v>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>SUM(D34:S34)</f>
        <v>51</v>
      </c>
    </row>
    <row r="35" spans="1:20" ht="15.75" thickBot="1">
      <c r="A35" s="1">
        <v>9</v>
      </c>
      <c r="B35" s="12" t="s">
        <v>21</v>
      </c>
      <c r="C35" s="12"/>
      <c r="D35" s="12"/>
      <c r="E35" s="12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.75" thickBot="1">
      <c r="A36" s="1"/>
      <c r="B36" s="12" t="s">
        <v>22</v>
      </c>
      <c r="C36" s="12">
        <v>53</v>
      </c>
      <c r="D36" s="12">
        <v>40</v>
      </c>
      <c r="E36" s="12"/>
      <c r="F36" s="9">
        <v>9</v>
      </c>
      <c r="G36" s="9">
        <v>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>SUM(D36:S36)</f>
        <v>51</v>
      </c>
    </row>
    <row r="37" spans="1:20" ht="15.75" thickBot="1">
      <c r="A37" s="1"/>
      <c r="B37" s="12" t="s">
        <v>27</v>
      </c>
      <c r="C37" s="12">
        <v>43</v>
      </c>
      <c r="D37" s="12">
        <v>18</v>
      </c>
      <c r="E37" s="12">
        <v>29</v>
      </c>
      <c r="F37" s="9">
        <v>10</v>
      </c>
      <c r="G37" s="9">
        <v>15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>SUM(D37:S37)</f>
        <v>72</v>
      </c>
    </row>
    <row r="38" spans="1:20" ht="15.75" thickBot="1">
      <c r="A38" s="1"/>
      <c r="B38" s="12" t="s">
        <v>23</v>
      </c>
      <c r="C38" s="12">
        <v>41</v>
      </c>
      <c r="D38" s="12"/>
      <c r="E38" s="12">
        <v>27</v>
      </c>
      <c r="F38" s="9"/>
      <c r="G38" s="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5</v>
      </c>
      <c r="S38" s="12">
        <v>9</v>
      </c>
      <c r="T38" s="12">
        <f>SUM(D38:S38)</f>
        <v>41</v>
      </c>
    </row>
    <row r="39" spans="1:20" ht="15.75" thickBot="1">
      <c r="A39" s="1"/>
      <c r="B39" s="12" t="s">
        <v>28</v>
      </c>
      <c r="C39" s="12">
        <v>51</v>
      </c>
      <c r="D39" s="12">
        <v>12</v>
      </c>
      <c r="E39" s="12"/>
      <c r="F39" s="9">
        <v>30</v>
      </c>
      <c r="G39" s="9">
        <v>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>SUM(D39:S39)</f>
        <v>46</v>
      </c>
    </row>
    <row r="40" spans="1:20" ht="15.75" thickBot="1">
      <c r="A40" s="1"/>
      <c r="B40" s="12" t="s">
        <v>24</v>
      </c>
      <c r="C40" s="12">
        <v>54</v>
      </c>
      <c r="D40" s="12">
        <v>19</v>
      </c>
      <c r="E40" s="12"/>
      <c r="F40" s="9">
        <v>20</v>
      </c>
      <c r="G40" s="9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>SUM(D40:S40)</f>
        <v>40</v>
      </c>
    </row>
    <row r="41" spans="1:20" ht="15.75" thickBot="1">
      <c r="A41" s="1">
        <v>12</v>
      </c>
      <c r="B41" s="12" t="s">
        <v>21</v>
      </c>
      <c r="C41" s="12">
        <v>50</v>
      </c>
      <c r="D41" s="12"/>
      <c r="E41" s="12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.75" thickBot="1">
      <c r="A42" s="1"/>
      <c r="B42" s="12" t="s">
        <v>22</v>
      </c>
      <c r="C42" s="12">
        <v>51</v>
      </c>
      <c r="D42" s="12">
        <v>31</v>
      </c>
      <c r="E42" s="12"/>
      <c r="F42" s="9">
        <v>17</v>
      </c>
      <c r="G42" s="9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>SUM(D42:S42)</f>
        <v>49</v>
      </c>
    </row>
    <row r="43" spans="1:20" ht="15.75" thickBot="1">
      <c r="A43" s="1"/>
      <c r="B43" s="12" t="s">
        <v>23</v>
      </c>
      <c r="C43" s="12"/>
      <c r="D43" s="12"/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.75" thickBot="1">
      <c r="A44" s="1"/>
      <c r="B44" s="12" t="s">
        <v>24</v>
      </c>
      <c r="C44" s="12">
        <v>53</v>
      </c>
      <c r="D44" s="12">
        <v>20</v>
      </c>
      <c r="E44" s="12"/>
      <c r="F44" s="9">
        <v>10</v>
      </c>
      <c r="G44" s="9">
        <v>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>SUM(D44:S44)</f>
        <v>31</v>
      </c>
    </row>
    <row r="45" spans="1:20" ht="15.75" thickBot="1">
      <c r="A45" s="1"/>
      <c r="B45" s="12" t="s">
        <v>25</v>
      </c>
      <c r="C45" s="12">
        <v>40</v>
      </c>
      <c r="D45" s="12">
        <v>17</v>
      </c>
      <c r="E45" s="12"/>
      <c r="F45" s="9">
        <v>10</v>
      </c>
      <c r="G45" s="9">
        <v>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>SUM(D45:S45)</f>
        <v>36</v>
      </c>
    </row>
    <row r="46" spans="1:20" ht="15.75" thickBot="1">
      <c r="A46" s="1">
        <v>13</v>
      </c>
      <c r="B46" s="12" t="s">
        <v>21</v>
      </c>
      <c r="C46" s="12"/>
      <c r="D46" s="12"/>
      <c r="E46" s="12"/>
      <c r="F46" s="9"/>
      <c r="G46" s="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.75" thickBot="1">
      <c r="A47" s="1"/>
      <c r="B47" s="12" t="s">
        <v>22</v>
      </c>
      <c r="C47" s="12">
        <v>50</v>
      </c>
      <c r="D47" s="12">
        <v>24</v>
      </c>
      <c r="E47" s="12"/>
      <c r="F47" s="9">
        <v>26</v>
      </c>
      <c r="G47" s="9">
        <v>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ref="T47:T52" si="2">SUM(D47:S47)</f>
        <v>51</v>
      </c>
    </row>
    <row r="48" spans="1:20" ht="15.75" thickBot="1">
      <c r="A48" s="1"/>
      <c r="B48" s="12" t="s">
        <v>23</v>
      </c>
      <c r="C48" s="12">
        <v>38</v>
      </c>
      <c r="D48" s="12"/>
      <c r="E48" s="12">
        <v>26</v>
      </c>
      <c r="F48" s="9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2</v>
      </c>
      <c r="S48" s="12">
        <v>3</v>
      </c>
      <c r="T48" s="12">
        <f t="shared" si="2"/>
        <v>31</v>
      </c>
    </row>
    <row r="49" spans="1:20" ht="15.75" thickBot="1">
      <c r="A49" s="1"/>
      <c r="B49" s="12" t="s">
        <v>24</v>
      </c>
      <c r="C49" s="12">
        <v>54</v>
      </c>
      <c r="D49" s="12">
        <v>20</v>
      </c>
      <c r="E49" s="12"/>
      <c r="F49" s="9">
        <v>14</v>
      </c>
      <c r="G49" s="9">
        <v>9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2"/>
        <v>43</v>
      </c>
    </row>
    <row r="50" spans="1:20" ht="15.75" thickBot="1">
      <c r="A50" s="1"/>
      <c r="B50" s="12" t="s">
        <v>25</v>
      </c>
      <c r="C50" s="12">
        <v>30</v>
      </c>
      <c r="D50" s="12">
        <v>21</v>
      </c>
      <c r="E50" s="12"/>
      <c r="F50" s="9"/>
      <c r="G50" s="9">
        <v>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2"/>
        <v>23</v>
      </c>
    </row>
    <row r="51" spans="1:20" ht="15.75" thickBot="1">
      <c r="A51" s="1">
        <v>14</v>
      </c>
      <c r="B51" s="12" t="s">
        <v>21</v>
      </c>
      <c r="C51" s="12">
        <v>24</v>
      </c>
      <c r="D51" s="12"/>
      <c r="E51" s="12"/>
      <c r="F51" s="9"/>
      <c r="G51" s="9"/>
      <c r="H51" s="12"/>
      <c r="I51" s="12"/>
      <c r="J51" s="12">
        <v>5</v>
      </c>
      <c r="K51" s="12"/>
      <c r="L51" s="12"/>
      <c r="M51" s="12"/>
      <c r="N51" s="12"/>
      <c r="O51" s="12"/>
      <c r="P51" s="12"/>
      <c r="Q51" s="12">
        <v>17</v>
      </c>
      <c r="R51" s="12"/>
      <c r="S51" s="12"/>
      <c r="T51" s="12">
        <f t="shared" si="2"/>
        <v>22</v>
      </c>
    </row>
    <row r="52" spans="1:20" ht="15.75" thickBot="1">
      <c r="A52" s="1"/>
      <c r="B52" s="12" t="s">
        <v>22</v>
      </c>
      <c r="C52" s="12">
        <v>59</v>
      </c>
      <c r="D52" s="12">
        <v>42</v>
      </c>
      <c r="E52" s="12"/>
      <c r="F52" s="9">
        <v>7</v>
      </c>
      <c r="G52" s="9">
        <v>10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2"/>
        <v>59</v>
      </c>
    </row>
    <row r="53" spans="1:20" ht="15.75" thickBot="1">
      <c r="A53" s="1"/>
      <c r="B53" s="12" t="s">
        <v>23</v>
      </c>
      <c r="C53" s="12"/>
      <c r="D53" s="12"/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.75" thickBot="1">
      <c r="A54" s="1"/>
      <c r="B54" s="12" t="s">
        <v>24</v>
      </c>
      <c r="C54" s="12">
        <v>54</v>
      </c>
      <c r="D54" s="12">
        <v>38</v>
      </c>
      <c r="E54" s="12"/>
      <c r="F54" s="9">
        <v>8</v>
      </c>
      <c r="G54" s="9">
        <v>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>SUM(D54:S54)</f>
        <v>48</v>
      </c>
    </row>
    <row r="55" spans="1:20" ht="15.75" thickBot="1">
      <c r="A55" s="1"/>
      <c r="B55" s="12" t="s">
        <v>25</v>
      </c>
      <c r="C55" s="12">
        <v>32</v>
      </c>
      <c r="D55" s="12">
        <v>21</v>
      </c>
      <c r="E55" s="12"/>
      <c r="F55" s="9"/>
      <c r="G55" s="9">
        <v>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>SUM(D55:S55)</f>
        <v>27</v>
      </c>
    </row>
    <row r="56" spans="1:20" ht="15.75" thickBot="1">
      <c r="A56" s="1">
        <v>15</v>
      </c>
      <c r="B56" s="12" t="s">
        <v>21</v>
      </c>
      <c r="C56" s="12">
        <v>23</v>
      </c>
      <c r="D56" s="12"/>
      <c r="E56" s="12">
        <v>10</v>
      </c>
      <c r="F56" s="9"/>
      <c r="G56" s="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2</v>
      </c>
      <c r="T56" s="12">
        <f>SUM(D56:S56)</f>
        <v>12</v>
      </c>
    </row>
    <row r="57" spans="1:20" ht="15.75" thickBot="1">
      <c r="A57" s="1"/>
      <c r="B57" s="12" t="s">
        <v>22</v>
      </c>
      <c r="C57" s="12">
        <v>57</v>
      </c>
      <c r="D57" s="12">
        <v>42</v>
      </c>
      <c r="E57" s="12"/>
      <c r="F57" s="9">
        <v>12</v>
      </c>
      <c r="G57" s="9">
        <v>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>SUM(D57:S57)</f>
        <v>57</v>
      </c>
    </row>
    <row r="58" spans="1:20" ht="15.75" thickBot="1">
      <c r="A58" s="1"/>
      <c r="B58" s="12" t="s">
        <v>23</v>
      </c>
      <c r="C58" s="12"/>
      <c r="D58" s="12"/>
      <c r="E58" s="12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.75" thickBot="1">
      <c r="A59" s="1"/>
      <c r="B59" s="12" t="s">
        <v>24</v>
      </c>
      <c r="C59" s="12"/>
      <c r="D59" s="12"/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75" thickBot="1">
      <c r="A60" s="1"/>
      <c r="B60" s="12" t="s">
        <v>25</v>
      </c>
      <c r="C60" s="12">
        <v>61</v>
      </c>
      <c r="D60" s="12">
        <v>32</v>
      </c>
      <c r="E60" s="12"/>
      <c r="F60" s="9">
        <v>14</v>
      </c>
      <c r="G60" s="9">
        <v>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ref="T60:T91" si="3">SUM(D60:S60)</f>
        <v>50</v>
      </c>
    </row>
    <row r="61" spans="1:20" ht="15.75" thickBot="1">
      <c r="A61" s="1">
        <v>16</v>
      </c>
      <c r="B61" s="12" t="s">
        <v>21</v>
      </c>
      <c r="C61" s="12">
        <v>40</v>
      </c>
      <c r="D61" s="12">
        <v>0</v>
      </c>
      <c r="E61" s="12">
        <v>40</v>
      </c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4</v>
      </c>
      <c r="T61" s="12">
        <f t="shared" si="3"/>
        <v>44</v>
      </c>
    </row>
    <row r="62" spans="1:20" ht="15.75" thickBot="1">
      <c r="A62" s="1"/>
      <c r="B62" s="12" t="s">
        <v>22</v>
      </c>
      <c r="C62" s="12">
        <v>52</v>
      </c>
      <c r="D62" s="12">
        <v>29</v>
      </c>
      <c r="E62" s="12"/>
      <c r="F62" s="9">
        <v>21</v>
      </c>
      <c r="G62" s="9"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3"/>
        <v>50</v>
      </c>
    </row>
    <row r="63" spans="1:20" ht="15.75" thickBot="1">
      <c r="A63" s="1"/>
      <c r="B63" s="12" t="s">
        <v>27</v>
      </c>
      <c r="C63" s="12">
        <v>72</v>
      </c>
      <c r="D63" s="12">
        <v>24</v>
      </c>
      <c r="E63" s="12">
        <v>23</v>
      </c>
      <c r="F63" s="9">
        <v>3</v>
      </c>
      <c r="G63" s="9">
        <v>3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4</v>
      </c>
      <c r="T63" s="12">
        <f t="shared" si="3"/>
        <v>57</v>
      </c>
    </row>
    <row r="64" spans="1:20" ht="15.75" thickBot="1">
      <c r="A64" s="1"/>
      <c r="B64" s="12" t="s">
        <v>23</v>
      </c>
      <c r="C64" s="12"/>
      <c r="D64" s="12">
        <v>0</v>
      </c>
      <c r="E64" s="12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3"/>
        <v>0</v>
      </c>
    </row>
    <row r="65" spans="1:20" ht="15.75" thickBot="1">
      <c r="A65" s="1"/>
      <c r="B65" s="12" t="s">
        <v>28</v>
      </c>
      <c r="C65" s="12">
        <v>53</v>
      </c>
      <c r="D65" s="12">
        <v>24</v>
      </c>
      <c r="E65" s="12"/>
      <c r="F65" s="9">
        <v>28</v>
      </c>
      <c r="G65" s="9">
        <v>1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3"/>
        <v>53</v>
      </c>
    </row>
    <row r="66" spans="1:20" ht="15.75" thickBot="1">
      <c r="A66" s="1"/>
      <c r="B66" s="12" t="s">
        <v>24</v>
      </c>
      <c r="C66" s="12">
        <v>52</v>
      </c>
      <c r="D66" s="12">
        <v>27</v>
      </c>
      <c r="E66" s="12"/>
      <c r="F66" s="9">
        <v>25</v>
      </c>
      <c r="G66" s="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3"/>
        <v>52</v>
      </c>
    </row>
    <row r="67" spans="1:20" ht="15.75" thickBot="1">
      <c r="A67" s="1">
        <v>19</v>
      </c>
      <c r="B67" s="12" t="s">
        <v>21</v>
      </c>
      <c r="C67" s="12"/>
      <c r="D67" s="12">
        <v>0</v>
      </c>
      <c r="E67" s="12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3"/>
        <v>0</v>
      </c>
    </row>
    <row r="68" spans="1:20" ht="15.75" thickBot="1">
      <c r="A68" s="1"/>
      <c r="B68" s="12" t="s">
        <v>22</v>
      </c>
      <c r="C68" s="12"/>
      <c r="D68" s="12">
        <v>0</v>
      </c>
      <c r="E68" s="12"/>
      <c r="F68" s="9"/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3"/>
        <v>0</v>
      </c>
    </row>
    <row r="69" spans="1:20" ht="15.75" thickBot="1">
      <c r="A69" s="1"/>
      <c r="B69" s="12" t="s">
        <v>23</v>
      </c>
      <c r="C69" s="12"/>
      <c r="D69" s="12">
        <v>0</v>
      </c>
      <c r="E69" s="12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3"/>
        <v>0</v>
      </c>
    </row>
    <row r="70" spans="1:20" ht="15.75" thickBot="1">
      <c r="A70" s="1"/>
      <c r="B70" s="12" t="s">
        <v>24</v>
      </c>
      <c r="C70" s="12"/>
      <c r="D70" s="12">
        <v>0</v>
      </c>
      <c r="E70" s="12"/>
      <c r="F70" s="9"/>
      <c r="G70" s="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3"/>
        <v>0</v>
      </c>
    </row>
    <row r="71" spans="1:20" ht="15.75" thickBot="1">
      <c r="A71" s="1"/>
      <c r="B71" s="12" t="s">
        <v>25</v>
      </c>
      <c r="C71" s="12"/>
      <c r="D71" s="12">
        <v>0</v>
      </c>
      <c r="E71" s="12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3"/>
        <v>0</v>
      </c>
    </row>
    <row r="72" spans="1:20" ht="15.75" thickBot="1">
      <c r="A72" s="1">
        <v>20</v>
      </c>
      <c r="B72" s="12" t="s">
        <v>21</v>
      </c>
      <c r="C72" s="12"/>
      <c r="D72" s="12">
        <v>0</v>
      </c>
      <c r="E72" s="12"/>
      <c r="F72" s="9"/>
      <c r="G72" s="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3"/>
        <v>0</v>
      </c>
    </row>
    <row r="73" spans="1:20" ht="15.75" thickBot="1">
      <c r="A73" s="1"/>
      <c r="B73" s="12" t="s">
        <v>22</v>
      </c>
      <c r="C73" s="12"/>
      <c r="D73" s="12">
        <v>0</v>
      </c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3"/>
        <v>0</v>
      </c>
    </row>
    <row r="74" spans="1:20" ht="15.75" thickBot="1">
      <c r="A74" s="1"/>
      <c r="B74" s="12" t="s">
        <v>23</v>
      </c>
      <c r="C74" s="12"/>
      <c r="D74" s="12">
        <v>0</v>
      </c>
      <c r="E74" s="12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3"/>
        <v>0</v>
      </c>
    </row>
    <row r="75" spans="1:20" ht="15.75" thickBot="1">
      <c r="A75" s="1"/>
      <c r="B75" s="12" t="s">
        <v>24</v>
      </c>
      <c r="C75" s="12"/>
      <c r="D75" s="12">
        <v>0</v>
      </c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3"/>
        <v>0</v>
      </c>
    </row>
    <row r="76" spans="1:20" ht="15.75" thickBot="1">
      <c r="A76" s="1"/>
      <c r="B76" s="12" t="s">
        <v>25</v>
      </c>
      <c r="C76" s="12"/>
      <c r="D76" s="12">
        <v>0</v>
      </c>
      <c r="E76" s="12"/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3"/>
        <v>0</v>
      </c>
    </row>
    <row r="77" spans="1:20" ht="15.75" thickBot="1">
      <c r="A77" s="1">
        <v>21</v>
      </c>
      <c r="B77" s="12" t="s">
        <v>21</v>
      </c>
      <c r="C77" s="12"/>
      <c r="D77" s="12">
        <v>0</v>
      </c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3"/>
        <v>0</v>
      </c>
    </row>
    <row r="78" spans="1:20" ht="15.75" thickBot="1">
      <c r="A78" s="1"/>
      <c r="B78" s="12" t="s">
        <v>22</v>
      </c>
      <c r="C78" s="12"/>
      <c r="D78" s="12">
        <v>0</v>
      </c>
      <c r="E78" s="12"/>
      <c r="F78" s="9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3"/>
        <v>0</v>
      </c>
    </row>
    <row r="79" spans="1:20" ht="15.75" thickBot="1">
      <c r="A79" s="1"/>
      <c r="B79" s="12" t="s">
        <v>23</v>
      </c>
      <c r="C79" s="12"/>
      <c r="D79" s="12">
        <v>0</v>
      </c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3"/>
        <v>0</v>
      </c>
    </row>
    <row r="80" spans="1:20" ht="15.75" thickBot="1">
      <c r="A80" s="1"/>
      <c r="B80" s="12" t="s">
        <v>24</v>
      </c>
      <c r="C80" s="12"/>
      <c r="D80" s="12">
        <v>0</v>
      </c>
      <c r="E80" s="12"/>
      <c r="F80" s="9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3"/>
        <v>0</v>
      </c>
    </row>
    <row r="81" spans="1:20" ht="15.75" thickBot="1">
      <c r="A81" s="1"/>
      <c r="B81" s="12" t="s">
        <v>25</v>
      </c>
      <c r="C81" s="12"/>
      <c r="D81" s="12">
        <v>0</v>
      </c>
      <c r="E81" s="12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3"/>
        <v>0</v>
      </c>
    </row>
    <row r="82" spans="1:20" ht="15.75" thickBot="1">
      <c r="A82" s="5">
        <v>22</v>
      </c>
      <c r="B82" s="13" t="s">
        <v>21</v>
      </c>
      <c r="C82" s="13"/>
      <c r="D82" s="13">
        <v>0</v>
      </c>
      <c r="E82" s="13"/>
      <c r="F82" s="22"/>
      <c r="G82" s="2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f t="shared" si="3"/>
        <v>0</v>
      </c>
    </row>
    <row r="83" spans="1:20" ht="15.75" thickBot="1">
      <c r="A83" s="1"/>
      <c r="B83" s="12" t="s">
        <v>22</v>
      </c>
      <c r="C83" s="12"/>
      <c r="D83" s="12">
        <v>0</v>
      </c>
      <c r="E83" s="12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3"/>
        <v>0</v>
      </c>
    </row>
    <row r="84" spans="1:20" ht="15.75" thickBot="1">
      <c r="A84" s="1"/>
      <c r="B84" s="12" t="s">
        <v>23</v>
      </c>
      <c r="C84" s="12"/>
      <c r="D84" s="12">
        <v>0</v>
      </c>
      <c r="E84" s="12"/>
      <c r="F84" s="9"/>
      <c r="G84" s="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3"/>
        <v>0</v>
      </c>
    </row>
    <row r="85" spans="1:20" ht="15.75" thickBot="1">
      <c r="A85" s="1"/>
      <c r="B85" s="12" t="s">
        <v>24</v>
      </c>
      <c r="C85" s="12"/>
      <c r="D85" s="12">
        <v>0</v>
      </c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3"/>
        <v>0</v>
      </c>
    </row>
    <row r="86" spans="1:20" ht="15.75" thickBot="1">
      <c r="A86" s="1"/>
      <c r="B86" s="12" t="s">
        <v>25</v>
      </c>
      <c r="C86" s="12"/>
      <c r="D86" s="12">
        <v>0</v>
      </c>
      <c r="E86" s="12"/>
      <c r="F86" s="9"/>
      <c r="G86" s="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3"/>
        <v>0</v>
      </c>
    </row>
    <row r="87" spans="1:20" ht="15.75" thickBot="1">
      <c r="A87" s="1">
        <v>23</v>
      </c>
      <c r="B87" s="12" t="s">
        <v>21</v>
      </c>
      <c r="C87" s="12"/>
      <c r="D87" s="12">
        <v>0</v>
      </c>
      <c r="E87" s="12"/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3"/>
        <v>0</v>
      </c>
    </row>
    <row r="88" spans="1:20" ht="15.75" thickBot="1">
      <c r="A88" s="1"/>
      <c r="B88" s="12" t="s">
        <v>22</v>
      </c>
      <c r="C88" s="12"/>
      <c r="D88" s="12">
        <v>0</v>
      </c>
      <c r="E88" s="12"/>
      <c r="F88" s="9"/>
      <c r="G88" s="9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3"/>
        <v>0</v>
      </c>
    </row>
    <row r="89" spans="1:20" ht="15.75" thickBot="1">
      <c r="A89" s="1"/>
      <c r="B89" s="12" t="s">
        <v>27</v>
      </c>
      <c r="C89" s="12"/>
      <c r="D89" s="12">
        <v>0</v>
      </c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3"/>
        <v>0</v>
      </c>
    </row>
    <row r="90" spans="1:20" ht="15.75" thickBot="1">
      <c r="A90" s="1"/>
      <c r="B90" s="12" t="s">
        <v>23</v>
      </c>
      <c r="C90" s="12"/>
      <c r="D90" s="12">
        <v>0</v>
      </c>
      <c r="E90" s="12"/>
      <c r="F90" s="9"/>
      <c r="G90" s="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3"/>
        <v>0</v>
      </c>
    </row>
    <row r="91" spans="1:20" ht="15.75" thickBot="1">
      <c r="A91" s="1"/>
      <c r="B91" s="12" t="s">
        <v>28</v>
      </c>
      <c r="C91" s="12"/>
      <c r="D91" s="12">
        <v>0</v>
      </c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3"/>
        <v>0</v>
      </c>
    </row>
    <row r="92" spans="1:20" ht="15.75" thickBot="1">
      <c r="A92" s="1"/>
      <c r="B92" s="12" t="s">
        <v>24</v>
      </c>
      <c r="C92" s="12"/>
      <c r="D92" s="12">
        <v>0</v>
      </c>
      <c r="E92" s="12"/>
      <c r="F92" s="9"/>
      <c r="G92" s="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ref="T92:T118" si="4">SUM(D92:S92)</f>
        <v>0</v>
      </c>
    </row>
    <row r="93" spans="1:20" ht="15.75" thickBot="1">
      <c r="A93" s="1">
        <v>26</v>
      </c>
      <c r="B93" s="12" t="s">
        <v>21</v>
      </c>
      <c r="C93" s="12"/>
      <c r="D93" s="12">
        <v>0</v>
      </c>
      <c r="E93" s="12"/>
      <c r="F93" s="9"/>
      <c r="G93" s="9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4"/>
        <v>0</v>
      </c>
    </row>
    <row r="94" spans="1:20" ht="15.75" thickBot="1">
      <c r="A94" s="8"/>
      <c r="B94" s="12" t="s">
        <v>22</v>
      </c>
      <c r="C94" s="12"/>
      <c r="D94" s="12">
        <v>0</v>
      </c>
      <c r="E94" s="12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4"/>
        <v>0</v>
      </c>
    </row>
    <row r="95" spans="1:20" ht="15.75" thickBot="1">
      <c r="A95" s="8"/>
      <c r="B95" s="12" t="s">
        <v>23</v>
      </c>
      <c r="C95" s="12"/>
      <c r="D95" s="12">
        <v>0</v>
      </c>
      <c r="E95" s="12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4"/>
        <v>0</v>
      </c>
    </row>
    <row r="96" spans="1:20" ht="15.75" thickBot="1">
      <c r="A96" s="8"/>
      <c r="B96" s="12" t="s">
        <v>24</v>
      </c>
      <c r="C96" s="12"/>
      <c r="D96" s="12">
        <v>0</v>
      </c>
      <c r="E96" s="12"/>
      <c r="F96" s="9"/>
      <c r="G96" s="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4"/>
        <v>0</v>
      </c>
    </row>
    <row r="97" spans="1:20" ht="15.75" thickBot="1">
      <c r="A97" s="8"/>
      <c r="B97" s="12" t="s">
        <v>25</v>
      </c>
      <c r="C97" s="12"/>
      <c r="D97" s="12">
        <v>0</v>
      </c>
      <c r="E97" s="12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4"/>
        <v>0</v>
      </c>
    </row>
    <row r="98" spans="1:20" ht="15.75" thickBot="1">
      <c r="A98" s="1">
        <v>27</v>
      </c>
      <c r="B98" s="12" t="s">
        <v>21</v>
      </c>
      <c r="C98" s="12"/>
      <c r="D98" s="12">
        <v>0</v>
      </c>
      <c r="E98" s="12"/>
      <c r="F98" s="9"/>
      <c r="G98" s="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4"/>
        <v>0</v>
      </c>
    </row>
    <row r="99" spans="1:20" ht="15.75" thickBot="1">
      <c r="A99" s="8"/>
      <c r="B99" s="12" t="s">
        <v>22</v>
      </c>
      <c r="C99" s="12"/>
      <c r="D99" s="12">
        <v>0</v>
      </c>
      <c r="E99" s="12"/>
      <c r="F99" s="9"/>
      <c r="G99" s="9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4"/>
        <v>0</v>
      </c>
    </row>
    <row r="100" spans="1:20" ht="15.75" thickBot="1">
      <c r="A100" s="8"/>
      <c r="B100" s="12" t="s">
        <v>23</v>
      </c>
      <c r="C100" s="12"/>
      <c r="D100" s="12">
        <v>0</v>
      </c>
      <c r="E100" s="12"/>
      <c r="F100" s="9"/>
      <c r="G100" s="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4"/>
        <v>0</v>
      </c>
    </row>
    <row r="101" spans="1:20" ht="15.75" thickBot="1">
      <c r="A101" s="8"/>
      <c r="B101" s="12" t="s">
        <v>24</v>
      </c>
      <c r="C101" s="12"/>
      <c r="D101" s="12">
        <v>0</v>
      </c>
      <c r="E101" s="12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4"/>
        <v>0</v>
      </c>
    </row>
    <row r="102" spans="1:20" ht="15.75" thickBot="1">
      <c r="A102" s="8"/>
      <c r="B102" s="12" t="s">
        <v>24</v>
      </c>
      <c r="C102" s="12"/>
      <c r="D102" s="12">
        <v>0</v>
      </c>
      <c r="E102" s="12"/>
      <c r="F102" s="9"/>
      <c r="G102" s="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4"/>
        <v>0</v>
      </c>
    </row>
    <row r="103" spans="1:20" ht="15.75" thickBot="1">
      <c r="A103" s="1">
        <v>28</v>
      </c>
      <c r="B103" s="12" t="s">
        <v>21</v>
      </c>
      <c r="C103" s="12"/>
      <c r="D103" s="12">
        <v>0</v>
      </c>
      <c r="E103" s="12"/>
      <c r="F103" s="9"/>
      <c r="G103" s="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4"/>
        <v>0</v>
      </c>
    </row>
    <row r="104" spans="1:20" ht="15.75" thickBot="1">
      <c r="A104" s="8"/>
      <c r="B104" s="12" t="s">
        <v>22</v>
      </c>
      <c r="C104" s="12"/>
      <c r="D104" s="12">
        <v>0</v>
      </c>
      <c r="E104" s="12"/>
      <c r="F104" s="9"/>
      <c r="G104" s="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4"/>
        <v>0</v>
      </c>
    </row>
    <row r="105" spans="1:20" ht="15.75" thickBot="1">
      <c r="A105" s="8"/>
      <c r="B105" s="12" t="s">
        <v>23</v>
      </c>
      <c r="C105" s="12"/>
      <c r="D105" s="12">
        <v>0</v>
      </c>
      <c r="E105" s="12"/>
      <c r="F105" s="9"/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4"/>
        <v>0</v>
      </c>
    </row>
    <row r="106" spans="1:20" ht="15.75" thickBot="1">
      <c r="A106" s="8"/>
      <c r="B106" s="12" t="s">
        <v>24</v>
      </c>
      <c r="C106" s="12"/>
      <c r="D106" s="12">
        <v>0</v>
      </c>
      <c r="E106" s="12"/>
      <c r="F106" s="9"/>
      <c r="G106" s="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4"/>
        <v>0</v>
      </c>
    </row>
    <row r="107" spans="1:20" ht="15.75" thickBot="1">
      <c r="A107" s="8"/>
      <c r="B107" s="12" t="s">
        <v>25</v>
      </c>
      <c r="C107" s="12"/>
      <c r="D107" s="12">
        <v>0</v>
      </c>
      <c r="E107" s="12"/>
      <c r="F107" s="9"/>
      <c r="G107" s="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4"/>
        <v>0</v>
      </c>
    </row>
    <row r="108" spans="1:20" ht="15.75" thickBot="1">
      <c r="A108" s="1">
        <v>29</v>
      </c>
      <c r="B108" s="12" t="s">
        <v>21</v>
      </c>
      <c r="C108" s="12"/>
      <c r="D108" s="12">
        <v>0</v>
      </c>
      <c r="E108" s="12"/>
      <c r="F108" s="9"/>
      <c r="G108" s="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4"/>
        <v>0</v>
      </c>
    </row>
    <row r="109" spans="1:20" ht="15.75" thickBot="1">
      <c r="A109" s="1"/>
      <c r="B109" s="12" t="s">
        <v>22</v>
      </c>
      <c r="C109" s="12"/>
      <c r="D109" s="12">
        <v>0</v>
      </c>
      <c r="E109" s="12"/>
      <c r="F109" s="9"/>
      <c r="G109" s="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 t="shared" si="4"/>
        <v>0</v>
      </c>
    </row>
    <row r="110" spans="1:20" ht="15.75" thickBot="1">
      <c r="A110" s="1"/>
      <c r="B110" s="12" t="s">
        <v>23</v>
      </c>
      <c r="C110" s="12"/>
      <c r="D110" s="12">
        <v>0</v>
      </c>
      <c r="E110" s="12"/>
      <c r="F110" s="9"/>
      <c r="G110" s="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f t="shared" si="4"/>
        <v>0</v>
      </c>
    </row>
    <row r="111" spans="1:20" ht="15.75" thickBot="1">
      <c r="A111" s="1"/>
      <c r="B111" s="12" t="s">
        <v>24</v>
      </c>
      <c r="C111" s="12"/>
      <c r="D111" s="12">
        <v>0</v>
      </c>
      <c r="E111" s="12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f t="shared" si="4"/>
        <v>0</v>
      </c>
    </row>
    <row r="112" spans="1:20" ht="15.75" thickBot="1">
      <c r="A112" s="1"/>
      <c r="B112" s="12" t="s">
        <v>25</v>
      </c>
      <c r="C112" s="12"/>
      <c r="D112" s="12">
        <v>0</v>
      </c>
      <c r="E112" s="12"/>
      <c r="F112" s="9"/>
      <c r="G112" s="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 t="shared" si="4"/>
        <v>0</v>
      </c>
    </row>
    <row r="113" spans="1:20" ht="15.75" thickBot="1">
      <c r="A113" s="1">
        <v>30</v>
      </c>
      <c r="B113" s="12" t="s">
        <v>21</v>
      </c>
      <c r="C113" s="12"/>
      <c r="D113" s="12">
        <v>0</v>
      </c>
      <c r="E113" s="12"/>
      <c r="F113" s="9"/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f t="shared" si="4"/>
        <v>0</v>
      </c>
    </row>
    <row r="114" spans="1:20" ht="15.75" thickBot="1">
      <c r="A114" s="1"/>
      <c r="B114" s="12" t="s">
        <v>22</v>
      </c>
      <c r="C114" s="12"/>
      <c r="D114" s="12">
        <v>0</v>
      </c>
      <c r="E114" s="12"/>
      <c r="F114" s="9"/>
      <c r="G114" s="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f t="shared" si="4"/>
        <v>0</v>
      </c>
    </row>
    <row r="115" spans="1:20" ht="15.75" thickBot="1">
      <c r="A115" s="1"/>
      <c r="B115" s="12" t="s">
        <v>27</v>
      </c>
      <c r="C115" s="12"/>
      <c r="D115" s="12">
        <v>0</v>
      </c>
      <c r="E115" s="12"/>
      <c r="F115" s="9"/>
      <c r="G115" s="9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f t="shared" si="4"/>
        <v>0</v>
      </c>
    </row>
    <row r="116" spans="1:20" ht="15.75" thickBot="1">
      <c r="A116" s="1"/>
      <c r="B116" s="12" t="s">
        <v>23</v>
      </c>
      <c r="C116" s="12"/>
      <c r="D116" s="12">
        <v>0</v>
      </c>
      <c r="E116" s="12"/>
      <c r="F116" s="9"/>
      <c r="G116" s="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f t="shared" si="4"/>
        <v>0</v>
      </c>
    </row>
    <row r="117" spans="1:20" ht="15.75" thickBot="1">
      <c r="A117" s="1"/>
      <c r="B117" s="12" t="s">
        <v>28</v>
      </c>
      <c r="C117" s="12"/>
      <c r="D117" s="12">
        <v>0</v>
      </c>
      <c r="E117" s="12"/>
      <c r="F117" s="9"/>
      <c r="G117" s="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f t="shared" si="4"/>
        <v>0</v>
      </c>
    </row>
    <row r="118" spans="1:20" ht="15.75" thickBot="1">
      <c r="A118" s="1"/>
      <c r="B118" s="12" t="s">
        <v>24</v>
      </c>
      <c r="C118" s="12"/>
      <c r="D118" s="12">
        <v>0</v>
      </c>
      <c r="E118" s="12"/>
      <c r="F118" s="9"/>
      <c r="G118" s="9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f t="shared" si="4"/>
        <v>0</v>
      </c>
    </row>
    <row r="119" spans="1:20" s="17" customFormat="1" ht="16.5" thickBot="1">
      <c r="A119" s="16" t="s">
        <v>30</v>
      </c>
      <c r="B119" s="18"/>
      <c r="C119" s="18">
        <f t="shared" ref="C119:T119" si="5">SUM(C4:C118)</f>
        <v>2169</v>
      </c>
      <c r="D119" s="18">
        <f t="shared" si="5"/>
        <v>956</v>
      </c>
      <c r="E119" s="18">
        <f t="shared" si="5"/>
        <v>155</v>
      </c>
      <c r="F119" s="18">
        <f t="shared" si="5"/>
        <v>455</v>
      </c>
      <c r="G119" s="18">
        <f t="shared" si="5"/>
        <v>140</v>
      </c>
      <c r="H119" s="18">
        <f t="shared" si="5"/>
        <v>0</v>
      </c>
      <c r="I119" s="18">
        <f t="shared" si="5"/>
        <v>74</v>
      </c>
      <c r="J119" s="18">
        <f t="shared" si="5"/>
        <v>5</v>
      </c>
      <c r="K119" s="18">
        <f t="shared" si="5"/>
        <v>0</v>
      </c>
      <c r="L119" s="18">
        <f t="shared" si="5"/>
        <v>0</v>
      </c>
      <c r="M119" s="18">
        <f t="shared" si="5"/>
        <v>0</v>
      </c>
      <c r="N119" s="18">
        <f t="shared" si="5"/>
        <v>0</v>
      </c>
      <c r="O119" s="18">
        <f t="shared" si="5"/>
        <v>0</v>
      </c>
      <c r="P119" s="18">
        <f t="shared" si="5"/>
        <v>0</v>
      </c>
      <c r="Q119" s="18">
        <f t="shared" si="5"/>
        <v>43</v>
      </c>
      <c r="R119" s="18">
        <f t="shared" si="5"/>
        <v>7</v>
      </c>
      <c r="S119" s="18">
        <f t="shared" si="5"/>
        <v>50</v>
      </c>
      <c r="T119" s="18">
        <f t="shared" si="5"/>
        <v>1885</v>
      </c>
    </row>
  </sheetData>
  <mergeCells count="19">
    <mergeCell ref="H2:H3"/>
    <mergeCell ref="I2:I3"/>
    <mergeCell ref="J2:J3"/>
    <mergeCell ref="A2:A3"/>
    <mergeCell ref="B2:B3"/>
    <mergeCell ref="C2:C3"/>
    <mergeCell ref="D2:D3"/>
    <mergeCell ref="E2:E3"/>
    <mergeCell ref="F2:G2"/>
    <mergeCell ref="K2:K3"/>
    <mergeCell ref="L2:L3"/>
    <mergeCell ref="T2:T3"/>
    <mergeCell ref="N2:N3"/>
    <mergeCell ref="O2:O3"/>
    <mergeCell ref="P2:P3"/>
    <mergeCell ref="Q2:Q3"/>
    <mergeCell ref="R2:R3"/>
    <mergeCell ref="S2:S3"/>
    <mergeCell ref="M2:M3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8"/>
  <sheetViews>
    <sheetView workbookViewId="0">
      <selection activeCell="O122" sqref="O122"/>
    </sheetView>
  </sheetViews>
  <sheetFormatPr defaultRowHeight="15"/>
  <cols>
    <col min="1" max="4" width="9.140625" style="54"/>
    <col min="5" max="5" width="11.7109375" style="54" customWidth="1"/>
    <col min="6" max="7" width="9.140625" style="56"/>
    <col min="8" max="8" width="14.7109375" style="54" customWidth="1"/>
    <col min="9" max="9" width="13.7109375" style="54" customWidth="1"/>
    <col min="10" max="19" width="9.140625" style="54"/>
    <col min="20" max="20" width="9.140625" style="58"/>
  </cols>
  <sheetData>
    <row r="1" spans="1:20" s="52" customFormat="1" ht="15.75" thickBot="1">
      <c r="A1" s="63">
        <v>42583</v>
      </c>
      <c r="B1" s="64"/>
      <c r="C1" s="64"/>
      <c r="D1" s="64"/>
      <c r="E1" s="64"/>
      <c r="F1" s="65"/>
      <c r="G1" s="6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6"/>
    </row>
    <row r="2" spans="1:20" s="52" customFormat="1" ht="16.5" thickBo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4" t="s">
        <v>5</v>
      </c>
      <c r="G2" s="135"/>
      <c r="H2" s="130" t="s">
        <v>6</v>
      </c>
      <c r="I2" s="130" t="s">
        <v>7</v>
      </c>
      <c r="J2" s="130" t="s">
        <v>8</v>
      </c>
      <c r="K2" s="130" t="s">
        <v>9</v>
      </c>
      <c r="L2" s="130" t="s">
        <v>10</v>
      </c>
      <c r="M2" s="130" t="s">
        <v>11</v>
      </c>
      <c r="N2" s="130" t="s">
        <v>12</v>
      </c>
      <c r="O2" s="130" t="s">
        <v>13</v>
      </c>
      <c r="P2" s="130" t="s">
        <v>14</v>
      </c>
      <c r="Q2" s="130" t="s">
        <v>15</v>
      </c>
      <c r="R2" s="130" t="s">
        <v>16</v>
      </c>
      <c r="S2" s="130" t="s">
        <v>17</v>
      </c>
      <c r="T2" s="132" t="s">
        <v>18</v>
      </c>
    </row>
    <row r="3" spans="1:20" s="52" customFormat="1" ht="16.5" thickBot="1">
      <c r="A3" s="131"/>
      <c r="B3" s="131"/>
      <c r="C3" s="131"/>
      <c r="D3" s="131"/>
      <c r="E3" s="131"/>
      <c r="F3" s="11" t="s">
        <v>19</v>
      </c>
      <c r="G3" s="11" t="s">
        <v>20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3"/>
    </row>
    <row r="4" spans="1:20" ht="15.75" thickBot="1">
      <c r="A4" s="1">
        <v>2</v>
      </c>
      <c r="B4" s="12" t="s">
        <v>21</v>
      </c>
      <c r="C4" s="12">
        <v>0</v>
      </c>
      <c r="D4" s="12">
        <v>0</v>
      </c>
      <c r="E4" s="12">
        <v>0</v>
      </c>
      <c r="F4" s="9">
        <v>0</v>
      </c>
      <c r="G4" s="9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24">
        <f t="shared" ref="T4:T35" si="0">SUM(D4:S4)</f>
        <v>0</v>
      </c>
    </row>
    <row r="5" spans="1:20" ht="15.75" thickBot="1">
      <c r="A5" s="1"/>
      <c r="B5" s="12" t="s">
        <v>22</v>
      </c>
      <c r="C5" s="12">
        <v>0</v>
      </c>
      <c r="D5" s="12">
        <v>0</v>
      </c>
      <c r="E5" s="12"/>
      <c r="F5" s="9"/>
      <c r="G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4">
        <f t="shared" si="0"/>
        <v>0</v>
      </c>
    </row>
    <row r="6" spans="1:20" ht="15.75" thickBot="1">
      <c r="A6" s="1"/>
      <c r="B6" s="12" t="s">
        <v>23</v>
      </c>
      <c r="C6" s="12">
        <v>0</v>
      </c>
      <c r="D6" s="12">
        <v>0</v>
      </c>
      <c r="E6" s="12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4">
        <f t="shared" si="0"/>
        <v>0</v>
      </c>
    </row>
    <row r="7" spans="1:20" ht="15.75" thickBot="1">
      <c r="A7" s="1"/>
      <c r="B7" s="12" t="s">
        <v>24</v>
      </c>
      <c r="C7" s="12">
        <v>0</v>
      </c>
      <c r="D7" s="12">
        <v>0</v>
      </c>
      <c r="E7" s="12"/>
      <c r="F7" s="9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4">
        <f t="shared" si="0"/>
        <v>0</v>
      </c>
    </row>
    <row r="8" spans="1:20" ht="15.75" thickBot="1">
      <c r="A8" s="1"/>
      <c r="B8" s="12" t="s">
        <v>25</v>
      </c>
      <c r="C8" s="12">
        <v>0</v>
      </c>
      <c r="D8" s="12">
        <v>0</v>
      </c>
      <c r="E8" s="12"/>
      <c r="F8" s="9"/>
      <c r="G8" s="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>
        <f t="shared" si="0"/>
        <v>0</v>
      </c>
    </row>
    <row r="9" spans="1:20" ht="15.75" thickBot="1">
      <c r="A9" s="1">
        <v>3</v>
      </c>
      <c r="B9" s="12" t="s">
        <v>21</v>
      </c>
      <c r="C9" s="12">
        <v>0</v>
      </c>
      <c r="D9" s="12">
        <v>0</v>
      </c>
      <c r="E9" s="12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4">
        <f t="shared" si="0"/>
        <v>0</v>
      </c>
    </row>
    <row r="10" spans="1:20" ht="15.75" thickBot="1">
      <c r="A10" s="1"/>
      <c r="B10" s="12" t="s">
        <v>22</v>
      </c>
      <c r="C10" s="12">
        <v>0</v>
      </c>
      <c r="D10" s="12">
        <v>0</v>
      </c>
      <c r="E10" s="12"/>
      <c r="F10" s="9"/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4">
        <f t="shared" si="0"/>
        <v>0</v>
      </c>
    </row>
    <row r="11" spans="1:20" ht="15.75" thickBot="1">
      <c r="A11" s="1"/>
      <c r="B11" s="12" t="s">
        <v>23</v>
      </c>
      <c r="C11" s="12">
        <v>0</v>
      </c>
      <c r="D11" s="12">
        <v>0</v>
      </c>
      <c r="E11" s="12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>
        <f t="shared" si="0"/>
        <v>0</v>
      </c>
    </row>
    <row r="12" spans="1:20" ht="15.75" thickBot="1">
      <c r="A12" s="1"/>
      <c r="B12" s="12" t="s">
        <v>24</v>
      </c>
      <c r="C12" s="12">
        <v>0</v>
      </c>
      <c r="D12" s="12">
        <v>0</v>
      </c>
      <c r="E12" s="12"/>
      <c r="F12" s="9"/>
      <c r="G12" s="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4">
        <f t="shared" si="0"/>
        <v>0</v>
      </c>
    </row>
    <row r="13" spans="1:20" ht="15.75" thickBot="1">
      <c r="A13" s="1"/>
      <c r="B13" s="12" t="s">
        <v>25</v>
      </c>
      <c r="C13" s="12">
        <v>0</v>
      </c>
      <c r="D13" s="12">
        <v>0</v>
      </c>
      <c r="E13" s="12"/>
      <c r="F13" s="9"/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4">
        <f t="shared" si="0"/>
        <v>0</v>
      </c>
    </row>
    <row r="14" spans="1:20" ht="15.75" thickBot="1">
      <c r="A14" s="1">
        <v>4</v>
      </c>
      <c r="B14" s="12" t="s">
        <v>21</v>
      </c>
      <c r="C14" s="12">
        <v>0</v>
      </c>
      <c r="D14" s="12">
        <v>0</v>
      </c>
      <c r="E14" s="12"/>
      <c r="F14" s="9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4">
        <f t="shared" si="0"/>
        <v>0</v>
      </c>
    </row>
    <row r="15" spans="1:20" ht="15.75" thickBot="1">
      <c r="A15" s="1"/>
      <c r="B15" s="12" t="s">
        <v>22</v>
      </c>
      <c r="C15" s="12">
        <v>0</v>
      </c>
      <c r="D15" s="12">
        <v>0</v>
      </c>
      <c r="E15" s="12"/>
      <c r="F15" s="9"/>
      <c r="G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4">
        <f t="shared" si="0"/>
        <v>0</v>
      </c>
    </row>
    <row r="16" spans="1:20" ht="15.75" thickBot="1">
      <c r="A16" s="1"/>
      <c r="B16" s="12" t="s">
        <v>23</v>
      </c>
      <c r="C16" s="12">
        <v>0</v>
      </c>
      <c r="D16" s="12">
        <v>0</v>
      </c>
      <c r="E16" s="12"/>
      <c r="F16" s="9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4">
        <f t="shared" si="0"/>
        <v>0</v>
      </c>
    </row>
    <row r="17" spans="1:20" ht="15.75" thickBot="1">
      <c r="A17" s="1"/>
      <c r="B17" s="12" t="s">
        <v>24</v>
      </c>
      <c r="C17" s="12">
        <v>0</v>
      </c>
      <c r="D17" s="12">
        <v>0</v>
      </c>
      <c r="E17" s="12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4">
        <f t="shared" si="0"/>
        <v>0</v>
      </c>
    </row>
    <row r="18" spans="1:20" ht="15.75" thickBot="1">
      <c r="A18" s="1"/>
      <c r="B18" s="12" t="s">
        <v>25</v>
      </c>
      <c r="C18" s="12">
        <v>0</v>
      </c>
      <c r="D18" s="12">
        <v>0</v>
      </c>
      <c r="E18" s="12"/>
      <c r="F18" s="9"/>
      <c r="G18" s="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4">
        <f t="shared" si="0"/>
        <v>0</v>
      </c>
    </row>
    <row r="19" spans="1:20" ht="15.75" thickBot="1">
      <c r="A19" s="1">
        <v>5</v>
      </c>
      <c r="B19" s="12" t="s">
        <v>21</v>
      </c>
      <c r="C19" s="12">
        <v>0</v>
      </c>
      <c r="D19" s="12">
        <v>0</v>
      </c>
      <c r="E19" s="12"/>
      <c r="F19" s="9"/>
      <c r="G19" s="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4">
        <f t="shared" si="0"/>
        <v>0</v>
      </c>
    </row>
    <row r="20" spans="1:20" ht="15.75" thickBot="1">
      <c r="A20" s="1"/>
      <c r="B20" s="12" t="s">
        <v>22</v>
      </c>
      <c r="C20" s="12">
        <v>0</v>
      </c>
      <c r="D20" s="12">
        <v>0</v>
      </c>
      <c r="E20" s="12"/>
      <c r="F20" s="9"/>
      <c r="G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4">
        <f t="shared" si="0"/>
        <v>0</v>
      </c>
    </row>
    <row r="21" spans="1:20" ht="15.75" thickBot="1">
      <c r="A21" s="1"/>
      <c r="B21" s="12" t="s">
        <v>23</v>
      </c>
      <c r="C21" s="12">
        <v>0</v>
      </c>
      <c r="D21" s="12">
        <v>0</v>
      </c>
      <c r="E21" s="12"/>
      <c r="F21" s="9"/>
      <c r="G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4">
        <f t="shared" si="0"/>
        <v>0</v>
      </c>
    </row>
    <row r="22" spans="1:20" ht="15.75" thickBot="1">
      <c r="A22" s="1"/>
      <c r="B22" s="12" t="s">
        <v>24</v>
      </c>
      <c r="C22" s="12">
        <v>0</v>
      </c>
      <c r="D22" s="12">
        <v>0</v>
      </c>
      <c r="E22" s="12"/>
      <c r="F22" s="9"/>
      <c r="G22" s="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4">
        <f t="shared" si="0"/>
        <v>0</v>
      </c>
    </row>
    <row r="23" spans="1:20" ht="15.75" thickBot="1">
      <c r="A23" s="1"/>
      <c r="B23" s="12" t="s">
        <v>25</v>
      </c>
      <c r="C23" s="12">
        <v>0</v>
      </c>
      <c r="D23" s="12">
        <v>0</v>
      </c>
      <c r="E23" s="12"/>
      <c r="F23" s="9"/>
      <c r="G23" s="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f t="shared" si="0"/>
        <v>0</v>
      </c>
    </row>
    <row r="24" spans="1:20" ht="15.75" thickBot="1">
      <c r="A24" s="5">
        <v>6</v>
      </c>
      <c r="B24" s="13" t="s">
        <v>21</v>
      </c>
      <c r="C24" s="13">
        <v>0</v>
      </c>
      <c r="D24" s="13">
        <v>0</v>
      </c>
      <c r="E24" s="13"/>
      <c r="F24" s="22"/>
      <c r="G24" s="2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5">
        <f t="shared" si="0"/>
        <v>0</v>
      </c>
    </row>
    <row r="25" spans="1:20" ht="15.75" thickBot="1">
      <c r="A25" s="1"/>
      <c r="B25" s="12" t="s">
        <v>22</v>
      </c>
      <c r="C25" s="12">
        <v>0</v>
      </c>
      <c r="D25" s="12">
        <v>0</v>
      </c>
      <c r="E25" s="12"/>
      <c r="F25" s="9"/>
      <c r="G25" s="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4">
        <f t="shared" si="0"/>
        <v>0</v>
      </c>
    </row>
    <row r="26" spans="1:20" ht="15.75" thickBot="1">
      <c r="A26" s="1"/>
      <c r="B26" s="12" t="s">
        <v>27</v>
      </c>
      <c r="C26" s="12">
        <v>0</v>
      </c>
      <c r="D26" s="12">
        <v>0</v>
      </c>
      <c r="E26" s="12"/>
      <c r="F26" s="9"/>
      <c r="G26" s="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4">
        <f t="shared" si="0"/>
        <v>0</v>
      </c>
    </row>
    <row r="27" spans="1:20" ht="15.75" thickBot="1">
      <c r="A27" s="1"/>
      <c r="B27" s="12" t="s">
        <v>23</v>
      </c>
      <c r="C27" s="12">
        <v>0</v>
      </c>
      <c r="D27" s="12">
        <v>0</v>
      </c>
      <c r="E27" s="12"/>
      <c r="F27" s="9"/>
      <c r="G27" s="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4">
        <f t="shared" si="0"/>
        <v>0</v>
      </c>
    </row>
    <row r="28" spans="1:20" ht="15.75" thickBot="1">
      <c r="A28" s="1"/>
      <c r="B28" s="12" t="s">
        <v>28</v>
      </c>
      <c r="C28" s="12">
        <v>0</v>
      </c>
      <c r="D28" s="12">
        <v>0</v>
      </c>
      <c r="E28" s="12"/>
      <c r="F28" s="9"/>
      <c r="G28" s="9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>
        <f t="shared" si="0"/>
        <v>0</v>
      </c>
    </row>
    <row r="29" spans="1:20" ht="15.75" thickBot="1">
      <c r="A29" s="1"/>
      <c r="B29" s="12" t="s">
        <v>24</v>
      </c>
      <c r="C29" s="12">
        <v>0</v>
      </c>
      <c r="D29" s="12">
        <v>0</v>
      </c>
      <c r="E29" s="12"/>
      <c r="F29" s="9"/>
      <c r="G29" s="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4">
        <f t="shared" si="0"/>
        <v>0</v>
      </c>
    </row>
    <row r="30" spans="1:20" ht="15.75" thickBot="1">
      <c r="A30" s="1">
        <v>9</v>
      </c>
      <c r="B30" s="12" t="s">
        <v>21</v>
      </c>
      <c r="C30" s="12">
        <v>0</v>
      </c>
      <c r="D30" s="12">
        <v>0</v>
      </c>
      <c r="E30" s="12"/>
      <c r="F30" s="9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4">
        <f t="shared" si="0"/>
        <v>0</v>
      </c>
    </row>
    <row r="31" spans="1:20" ht="15.75" thickBot="1">
      <c r="A31" s="1"/>
      <c r="B31" s="12" t="s">
        <v>22</v>
      </c>
      <c r="C31" s="12">
        <v>0</v>
      </c>
      <c r="D31" s="12">
        <v>0</v>
      </c>
      <c r="E31" s="12"/>
      <c r="F31" s="9"/>
      <c r="G31" s="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4">
        <f t="shared" si="0"/>
        <v>0</v>
      </c>
    </row>
    <row r="32" spans="1:20" ht="15.75" thickBot="1">
      <c r="A32" s="1"/>
      <c r="B32" s="12" t="s">
        <v>23</v>
      </c>
      <c r="C32" s="12">
        <v>0</v>
      </c>
      <c r="D32" s="12">
        <v>0</v>
      </c>
      <c r="E32" s="12"/>
      <c r="F32" s="9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4">
        <f t="shared" si="0"/>
        <v>0</v>
      </c>
    </row>
    <row r="33" spans="1:20" ht="15.75" thickBot="1">
      <c r="A33" s="1"/>
      <c r="B33" s="12" t="s">
        <v>24</v>
      </c>
      <c r="C33" s="12">
        <v>0</v>
      </c>
      <c r="D33" s="12">
        <v>0</v>
      </c>
      <c r="E33" s="12"/>
      <c r="F33" s="9"/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4">
        <f t="shared" si="0"/>
        <v>0</v>
      </c>
    </row>
    <row r="34" spans="1:20" ht="15.75" thickBot="1">
      <c r="A34" s="1"/>
      <c r="B34" s="12" t="s">
        <v>25</v>
      </c>
      <c r="C34" s="12">
        <v>0</v>
      </c>
      <c r="D34" s="12">
        <v>0</v>
      </c>
      <c r="E34" s="12"/>
      <c r="F34" s="9"/>
      <c r="G34" s="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4">
        <f t="shared" si="0"/>
        <v>0</v>
      </c>
    </row>
    <row r="35" spans="1:20" ht="15.75" thickBot="1">
      <c r="A35" s="1">
        <v>10</v>
      </c>
      <c r="B35" s="12" t="s">
        <v>21</v>
      </c>
      <c r="C35" s="12">
        <v>0</v>
      </c>
      <c r="D35" s="12">
        <v>0</v>
      </c>
      <c r="E35" s="12"/>
      <c r="F35" s="9"/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4">
        <f t="shared" si="0"/>
        <v>0</v>
      </c>
    </row>
    <row r="36" spans="1:20" ht="15.75" thickBot="1">
      <c r="A36" s="1"/>
      <c r="B36" s="12" t="s">
        <v>22</v>
      </c>
      <c r="C36" s="12">
        <v>0</v>
      </c>
      <c r="D36" s="12">
        <v>0</v>
      </c>
      <c r="E36" s="12"/>
      <c r="F36" s="9"/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4">
        <f t="shared" ref="T36:T67" si="1">SUM(D36:S36)</f>
        <v>0</v>
      </c>
    </row>
    <row r="37" spans="1:20" ht="15.75" thickBot="1">
      <c r="A37" s="1"/>
      <c r="B37" s="12" t="s">
        <v>23</v>
      </c>
      <c r="C37" s="12">
        <v>0</v>
      </c>
      <c r="D37" s="12">
        <v>0</v>
      </c>
      <c r="E37" s="12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4">
        <f t="shared" si="1"/>
        <v>0</v>
      </c>
    </row>
    <row r="38" spans="1:20" ht="15.75" thickBot="1">
      <c r="A38" s="1"/>
      <c r="B38" s="12" t="s">
        <v>24</v>
      </c>
      <c r="C38" s="12">
        <v>0</v>
      </c>
      <c r="D38" s="12">
        <v>0</v>
      </c>
      <c r="E38" s="12"/>
      <c r="F38" s="9"/>
      <c r="G38" s="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>
        <f t="shared" si="1"/>
        <v>0</v>
      </c>
    </row>
    <row r="39" spans="1:20" ht="15.75" thickBot="1">
      <c r="A39" s="1"/>
      <c r="B39" s="12" t="s">
        <v>25</v>
      </c>
      <c r="C39" s="12">
        <v>0</v>
      </c>
      <c r="D39" s="12">
        <v>0</v>
      </c>
      <c r="E39" s="12"/>
      <c r="F39" s="9"/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4">
        <f t="shared" si="1"/>
        <v>0</v>
      </c>
    </row>
    <row r="40" spans="1:20" ht="15.75" thickBot="1">
      <c r="A40" s="1">
        <v>11</v>
      </c>
      <c r="B40" s="12" t="s">
        <v>21</v>
      </c>
      <c r="C40" s="12">
        <v>0</v>
      </c>
      <c r="D40" s="12">
        <v>0</v>
      </c>
      <c r="E40" s="12"/>
      <c r="F40" s="9"/>
      <c r="G40" s="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4">
        <f t="shared" si="1"/>
        <v>0</v>
      </c>
    </row>
    <row r="41" spans="1:20" ht="15.75" thickBot="1">
      <c r="A41" s="1"/>
      <c r="B41" s="12" t="s">
        <v>22</v>
      </c>
      <c r="C41" s="12">
        <v>0</v>
      </c>
      <c r="D41" s="12">
        <v>0</v>
      </c>
      <c r="E41" s="12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4">
        <f t="shared" si="1"/>
        <v>0</v>
      </c>
    </row>
    <row r="42" spans="1:20" ht="15.75" thickBot="1">
      <c r="A42" s="1"/>
      <c r="B42" s="12" t="s">
        <v>23</v>
      </c>
      <c r="C42" s="12">
        <v>0</v>
      </c>
      <c r="D42" s="12">
        <v>0</v>
      </c>
      <c r="E42" s="12"/>
      <c r="F42" s="9"/>
      <c r="G42" s="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4">
        <f t="shared" si="1"/>
        <v>0</v>
      </c>
    </row>
    <row r="43" spans="1:20" ht="15.75" thickBot="1">
      <c r="A43" s="1"/>
      <c r="B43" s="12" t="s">
        <v>24</v>
      </c>
      <c r="C43" s="12">
        <v>0</v>
      </c>
      <c r="D43" s="12">
        <v>0</v>
      </c>
      <c r="E43" s="12"/>
      <c r="F43" s="9"/>
      <c r="G43" s="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4">
        <f t="shared" si="1"/>
        <v>0</v>
      </c>
    </row>
    <row r="44" spans="1:20" ht="15.75" thickBot="1">
      <c r="A44" s="1"/>
      <c r="B44" s="12" t="s">
        <v>25</v>
      </c>
      <c r="C44" s="12">
        <v>0</v>
      </c>
      <c r="D44" s="12">
        <v>0</v>
      </c>
      <c r="E44" s="12"/>
      <c r="F44" s="9"/>
      <c r="G44" s="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4">
        <f t="shared" si="1"/>
        <v>0</v>
      </c>
    </row>
    <row r="45" spans="1:20" ht="15.75" thickBot="1">
      <c r="A45" s="1">
        <v>12</v>
      </c>
      <c r="B45" s="12" t="s">
        <v>21</v>
      </c>
      <c r="C45" s="12">
        <v>0</v>
      </c>
      <c r="D45" s="12">
        <v>0</v>
      </c>
      <c r="E45" s="12"/>
      <c r="F45" s="9"/>
      <c r="G45" s="9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4">
        <f t="shared" si="1"/>
        <v>0</v>
      </c>
    </row>
    <row r="46" spans="1:20" ht="15.75" thickBot="1">
      <c r="A46" s="1"/>
      <c r="B46" s="12" t="s">
        <v>22</v>
      </c>
      <c r="C46" s="12">
        <v>0</v>
      </c>
      <c r="D46" s="12">
        <v>0</v>
      </c>
      <c r="E46" s="12"/>
      <c r="F46" s="9"/>
      <c r="G46" s="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4">
        <f t="shared" si="1"/>
        <v>0</v>
      </c>
    </row>
    <row r="47" spans="1:20" ht="15.75" thickBot="1">
      <c r="A47" s="1"/>
      <c r="B47" s="12" t="s">
        <v>23</v>
      </c>
      <c r="C47" s="12">
        <v>0</v>
      </c>
      <c r="D47" s="12">
        <v>0</v>
      </c>
      <c r="E47" s="12"/>
      <c r="F47" s="9"/>
      <c r="G47" s="9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4">
        <f t="shared" si="1"/>
        <v>0</v>
      </c>
    </row>
    <row r="48" spans="1:20" ht="15.75" thickBot="1">
      <c r="A48" s="1"/>
      <c r="B48" s="12" t="s">
        <v>24</v>
      </c>
      <c r="C48" s="12">
        <v>0</v>
      </c>
      <c r="D48" s="12">
        <v>0</v>
      </c>
      <c r="E48" s="12"/>
      <c r="F48" s="9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4">
        <f t="shared" si="1"/>
        <v>0</v>
      </c>
    </row>
    <row r="49" spans="1:20" ht="15.75" thickBot="1">
      <c r="A49" s="1"/>
      <c r="B49" s="12" t="s">
        <v>25</v>
      </c>
      <c r="C49" s="12">
        <v>0</v>
      </c>
      <c r="D49" s="12">
        <v>0</v>
      </c>
      <c r="E49" s="12"/>
      <c r="F49" s="9"/>
      <c r="G49" s="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4">
        <f t="shared" si="1"/>
        <v>0</v>
      </c>
    </row>
    <row r="50" spans="1:20" ht="15.75" thickBot="1">
      <c r="A50" s="1">
        <v>13</v>
      </c>
      <c r="B50" s="12" t="s">
        <v>21</v>
      </c>
      <c r="C50" s="12">
        <v>0</v>
      </c>
      <c r="D50" s="12">
        <v>0</v>
      </c>
      <c r="E50" s="12"/>
      <c r="F50" s="9"/>
      <c r="G50" s="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4">
        <f t="shared" si="1"/>
        <v>0</v>
      </c>
    </row>
    <row r="51" spans="1:20" ht="15.75" thickBot="1">
      <c r="A51" s="1"/>
      <c r="B51" s="12" t="s">
        <v>22</v>
      </c>
      <c r="C51" s="12">
        <v>0</v>
      </c>
      <c r="D51" s="12">
        <v>0</v>
      </c>
      <c r="E51" s="12"/>
      <c r="F51" s="9"/>
      <c r="G51" s="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4">
        <f t="shared" si="1"/>
        <v>0</v>
      </c>
    </row>
    <row r="52" spans="1:20" ht="15.75" thickBot="1">
      <c r="A52" s="1"/>
      <c r="B52" s="12" t="s">
        <v>27</v>
      </c>
      <c r="C52" s="12">
        <v>0</v>
      </c>
      <c r="D52" s="12">
        <v>0</v>
      </c>
      <c r="E52" s="12"/>
      <c r="F52" s="9"/>
      <c r="G52" s="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4">
        <f t="shared" si="1"/>
        <v>0</v>
      </c>
    </row>
    <row r="53" spans="1:20" ht="15.75" thickBot="1">
      <c r="A53" s="1"/>
      <c r="B53" s="12" t="s">
        <v>23</v>
      </c>
      <c r="C53" s="12">
        <v>0</v>
      </c>
      <c r="D53" s="12">
        <v>0</v>
      </c>
      <c r="E53" s="12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4">
        <f t="shared" si="1"/>
        <v>0</v>
      </c>
    </row>
    <row r="54" spans="1:20" ht="15.75" thickBot="1">
      <c r="A54" s="1"/>
      <c r="B54" s="12" t="s">
        <v>28</v>
      </c>
      <c r="C54" s="12">
        <v>0</v>
      </c>
      <c r="D54" s="12">
        <v>0</v>
      </c>
      <c r="E54" s="12"/>
      <c r="F54" s="9"/>
      <c r="G54" s="9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4">
        <f t="shared" si="1"/>
        <v>0</v>
      </c>
    </row>
    <row r="55" spans="1:20" ht="15.75" thickBot="1">
      <c r="A55" s="1"/>
      <c r="B55" s="12" t="s">
        <v>24</v>
      </c>
      <c r="C55" s="12">
        <v>0</v>
      </c>
      <c r="D55" s="12">
        <v>0</v>
      </c>
      <c r="E55" s="12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4">
        <f t="shared" si="1"/>
        <v>0</v>
      </c>
    </row>
    <row r="56" spans="1:20" ht="15.75" thickBot="1">
      <c r="A56" s="1">
        <v>16</v>
      </c>
      <c r="B56" s="12" t="s">
        <v>21</v>
      </c>
      <c r="C56" s="12">
        <v>0</v>
      </c>
      <c r="D56" s="12">
        <v>0</v>
      </c>
      <c r="E56" s="12"/>
      <c r="F56" s="9"/>
      <c r="G56" s="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4">
        <f t="shared" si="1"/>
        <v>0</v>
      </c>
    </row>
    <row r="57" spans="1:20" ht="15.75" thickBot="1">
      <c r="A57" s="1"/>
      <c r="B57" s="12" t="s">
        <v>22</v>
      </c>
      <c r="C57" s="12">
        <v>0</v>
      </c>
      <c r="D57" s="12">
        <v>0</v>
      </c>
      <c r="E57" s="12"/>
      <c r="F57" s="9"/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4">
        <f t="shared" si="1"/>
        <v>0</v>
      </c>
    </row>
    <row r="58" spans="1:20" ht="15.75" thickBot="1">
      <c r="A58" s="1"/>
      <c r="B58" s="12" t="s">
        <v>23</v>
      </c>
      <c r="C58" s="12">
        <v>0</v>
      </c>
      <c r="D58" s="12">
        <v>0</v>
      </c>
      <c r="E58" s="12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4">
        <f t="shared" si="1"/>
        <v>0</v>
      </c>
    </row>
    <row r="59" spans="1:20" ht="15.75" thickBot="1">
      <c r="A59" s="1"/>
      <c r="B59" s="12" t="s">
        <v>24</v>
      </c>
      <c r="C59" s="12">
        <v>0</v>
      </c>
      <c r="D59" s="12">
        <v>0</v>
      </c>
      <c r="E59" s="12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4">
        <f t="shared" si="1"/>
        <v>0</v>
      </c>
    </row>
    <row r="60" spans="1:20" ht="15.75" thickBot="1">
      <c r="A60" s="1"/>
      <c r="B60" s="12" t="s">
        <v>25</v>
      </c>
      <c r="C60" s="12">
        <v>0</v>
      </c>
      <c r="D60" s="12">
        <v>0</v>
      </c>
      <c r="E60" s="12"/>
      <c r="F60" s="9"/>
      <c r="G60" s="9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4">
        <f t="shared" si="1"/>
        <v>0</v>
      </c>
    </row>
    <row r="61" spans="1:20" ht="15.75" thickBot="1">
      <c r="A61" s="1">
        <v>17</v>
      </c>
      <c r="B61" s="12" t="s">
        <v>21</v>
      </c>
      <c r="C61" s="12">
        <v>0</v>
      </c>
      <c r="D61" s="12">
        <v>0</v>
      </c>
      <c r="E61" s="12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4">
        <f t="shared" si="1"/>
        <v>0</v>
      </c>
    </row>
    <row r="62" spans="1:20" ht="15.75" thickBot="1">
      <c r="A62" s="1"/>
      <c r="B62" s="12" t="s">
        <v>22</v>
      </c>
      <c r="C62" s="12">
        <v>0</v>
      </c>
      <c r="D62" s="12">
        <v>0</v>
      </c>
      <c r="E62" s="12"/>
      <c r="F62" s="9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4">
        <f t="shared" si="1"/>
        <v>0</v>
      </c>
    </row>
    <row r="63" spans="1:20" ht="15.75" thickBot="1">
      <c r="A63" s="1"/>
      <c r="B63" s="12" t="s">
        <v>23</v>
      </c>
      <c r="C63" s="12">
        <v>0</v>
      </c>
      <c r="D63" s="12">
        <v>0</v>
      </c>
      <c r="E63" s="12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4">
        <f t="shared" si="1"/>
        <v>0</v>
      </c>
    </row>
    <row r="64" spans="1:20" ht="15.75" thickBot="1">
      <c r="A64" s="1"/>
      <c r="B64" s="12" t="s">
        <v>24</v>
      </c>
      <c r="C64" s="12">
        <v>0</v>
      </c>
      <c r="D64" s="12">
        <v>0</v>
      </c>
      <c r="E64" s="12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4">
        <f t="shared" si="1"/>
        <v>0</v>
      </c>
    </row>
    <row r="65" spans="1:20" ht="15.75" thickBot="1">
      <c r="A65" s="1"/>
      <c r="B65" s="12" t="s">
        <v>25</v>
      </c>
      <c r="C65" s="12">
        <v>0</v>
      </c>
      <c r="D65" s="12">
        <v>0</v>
      </c>
      <c r="E65" s="12"/>
      <c r="F65" s="9"/>
      <c r="G65" s="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4">
        <f t="shared" si="1"/>
        <v>0</v>
      </c>
    </row>
    <row r="66" spans="1:20" ht="15.75" thickBot="1">
      <c r="A66" s="1">
        <v>18</v>
      </c>
      <c r="B66" s="12" t="s">
        <v>21</v>
      </c>
      <c r="C66" s="12">
        <v>0</v>
      </c>
      <c r="D66" s="12">
        <v>0</v>
      </c>
      <c r="E66" s="12"/>
      <c r="F66" s="9"/>
      <c r="G66" s="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4">
        <f t="shared" si="1"/>
        <v>0</v>
      </c>
    </row>
    <row r="67" spans="1:20" ht="15.75" thickBot="1">
      <c r="A67" s="1"/>
      <c r="B67" s="12" t="s">
        <v>22</v>
      </c>
      <c r="C67" s="12">
        <v>0</v>
      </c>
      <c r="D67" s="12">
        <v>0</v>
      </c>
      <c r="E67" s="12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4">
        <f t="shared" si="1"/>
        <v>0</v>
      </c>
    </row>
    <row r="68" spans="1:20" ht="15.75" thickBot="1">
      <c r="A68" s="1"/>
      <c r="B68" s="12" t="s">
        <v>23</v>
      </c>
      <c r="C68" s="12">
        <v>0</v>
      </c>
      <c r="D68" s="12">
        <v>0</v>
      </c>
      <c r="E68" s="12"/>
      <c r="F68" s="9"/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4">
        <f t="shared" ref="T68:T99" si="2">SUM(D68:S68)</f>
        <v>0</v>
      </c>
    </row>
    <row r="69" spans="1:20" ht="15.75" thickBot="1">
      <c r="A69" s="1"/>
      <c r="B69" s="12" t="s">
        <v>24</v>
      </c>
      <c r="C69" s="12">
        <v>0</v>
      </c>
      <c r="D69" s="12">
        <v>0</v>
      </c>
      <c r="E69" s="12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4">
        <f t="shared" si="2"/>
        <v>0</v>
      </c>
    </row>
    <row r="70" spans="1:20" ht="15.75" thickBot="1">
      <c r="A70" s="1"/>
      <c r="B70" s="12" t="s">
        <v>25</v>
      </c>
      <c r="C70" s="12">
        <v>0</v>
      </c>
      <c r="D70" s="12">
        <v>0</v>
      </c>
      <c r="E70" s="12"/>
      <c r="F70" s="9"/>
      <c r="G70" s="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4">
        <f t="shared" si="2"/>
        <v>0</v>
      </c>
    </row>
    <row r="71" spans="1:20" ht="15.75" thickBot="1">
      <c r="A71" s="1">
        <v>19</v>
      </c>
      <c r="B71" s="12" t="s">
        <v>21</v>
      </c>
      <c r="C71" s="12">
        <v>0</v>
      </c>
      <c r="D71" s="12">
        <v>0</v>
      </c>
      <c r="E71" s="12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4">
        <f t="shared" si="2"/>
        <v>0</v>
      </c>
    </row>
    <row r="72" spans="1:20" ht="15.75" thickBot="1">
      <c r="A72" s="1"/>
      <c r="B72" s="12" t="s">
        <v>22</v>
      </c>
      <c r="C72" s="12">
        <v>0</v>
      </c>
      <c r="D72" s="12">
        <v>0</v>
      </c>
      <c r="E72" s="12"/>
      <c r="F72" s="9"/>
      <c r="G72" s="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4">
        <f t="shared" si="2"/>
        <v>0</v>
      </c>
    </row>
    <row r="73" spans="1:20" ht="15.75" thickBot="1">
      <c r="A73" s="1"/>
      <c r="B73" s="12" t="s">
        <v>23</v>
      </c>
      <c r="C73" s="12">
        <v>0</v>
      </c>
      <c r="D73" s="12">
        <v>0</v>
      </c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24">
        <f t="shared" si="2"/>
        <v>0</v>
      </c>
    </row>
    <row r="74" spans="1:20" ht="15.75" thickBot="1">
      <c r="A74" s="1"/>
      <c r="B74" s="12" t="s">
        <v>24</v>
      </c>
      <c r="C74" s="12">
        <v>0</v>
      </c>
      <c r="D74" s="12">
        <v>0</v>
      </c>
      <c r="E74" s="12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4">
        <f t="shared" si="2"/>
        <v>0</v>
      </c>
    </row>
    <row r="75" spans="1:20" ht="15.75" thickBot="1">
      <c r="A75" s="1"/>
      <c r="B75" s="12" t="s">
        <v>25</v>
      </c>
      <c r="C75" s="12">
        <v>0</v>
      </c>
      <c r="D75" s="12">
        <v>0</v>
      </c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24">
        <f t="shared" si="2"/>
        <v>0</v>
      </c>
    </row>
    <row r="76" spans="1:20" ht="15.75" thickBot="1">
      <c r="A76" s="1">
        <v>20</v>
      </c>
      <c r="B76" s="12" t="s">
        <v>21</v>
      </c>
      <c r="C76" s="12">
        <v>0</v>
      </c>
      <c r="D76" s="12">
        <v>0</v>
      </c>
      <c r="E76" s="12"/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24">
        <f t="shared" si="2"/>
        <v>0</v>
      </c>
    </row>
    <row r="77" spans="1:20" ht="15.75" thickBot="1">
      <c r="A77" s="1"/>
      <c r="B77" s="12" t="s">
        <v>22</v>
      </c>
      <c r="C77" s="12">
        <v>0</v>
      </c>
      <c r="D77" s="12">
        <v>0</v>
      </c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24">
        <f t="shared" si="2"/>
        <v>0</v>
      </c>
    </row>
    <row r="78" spans="1:20" ht="15.75" thickBot="1">
      <c r="A78" s="1"/>
      <c r="B78" s="12" t="s">
        <v>27</v>
      </c>
      <c r="C78" s="12">
        <v>0</v>
      </c>
      <c r="D78" s="12">
        <v>0</v>
      </c>
      <c r="E78" s="12"/>
      <c r="F78" s="9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24">
        <f t="shared" si="2"/>
        <v>0</v>
      </c>
    </row>
    <row r="79" spans="1:20" ht="15.75" thickBot="1">
      <c r="A79" s="1"/>
      <c r="B79" s="12" t="s">
        <v>23</v>
      </c>
      <c r="C79" s="12">
        <v>0</v>
      </c>
      <c r="D79" s="12">
        <v>0</v>
      </c>
      <c r="E79" s="12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4">
        <f t="shared" si="2"/>
        <v>0</v>
      </c>
    </row>
    <row r="80" spans="1:20" ht="15.75" thickBot="1">
      <c r="A80" s="1"/>
      <c r="B80" s="12" t="s">
        <v>28</v>
      </c>
      <c r="C80" s="12">
        <v>0</v>
      </c>
      <c r="D80" s="12">
        <v>0</v>
      </c>
      <c r="E80" s="12"/>
      <c r="F80" s="9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4">
        <f t="shared" si="2"/>
        <v>0</v>
      </c>
    </row>
    <row r="81" spans="1:20" ht="15.75" thickBot="1">
      <c r="A81" s="1"/>
      <c r="B81" s="12" t="s">
        <v>24</v>
      </c>
      <c r="C81" s="12">
        <v>0</v>
      </c>
      <c r="D81" s="12">
        <v>0</v>
      </c>
      <c r="E81" s="12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4">
        <f t="shared" si="2"/>
        <v>0</v>
      </c>
    </row>
    <row r="82" spans="1:20" s="30" customFormat="1" ht="15.75" thickBot="1">
      <c r="A82" s="28">
        <v>23</v>
      </c>
      <c r="B82" s="29" t="s">
        <v>21</v>
      </c>
      <c r="C82" s="29">
        <v>0</v>
      </c>
      <c r="D82" s="29">
        <v>0</v>
      </c>
      <c r="E82" s="29"/>
      <c r="F82" s="33"/>
      <c r="G82" s="33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6">
        <f t="shared" si="2"/>
        <v>0</v>
      </c>
    </row>
    <row r="83" spans="1:20" ht="15.75" thickBot="1">
      <c r="A83" s="1"/>
      <c r="B83" s="12" t="s">
        <v>22</v>
      </c>
      <c r="C83" s="12">
        <v>0</v>
      </c>
      <c r="D83" s="12">
        <v>0</v>
      </c>
      <c r="E83" s="12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24">
        <f t="shared" si="2"/>
        <v>0</v>
      </c>
    </row>
    <row r="84" spans="1:20" ht="15.75" thickBot="1">
      <c r="A84" s="1"/>
      <c r="B84" s="12" t="s">
        <v>23</v>
      </c>
      <c r="C84" s="12">
        <v>0</v>
      </c>
      <c r="D84" s="12">
        <v>0</v>
      </c>
      <c r="E84" s="12"/>
      <c r="F84" s="9"/>
      <c r="G84" s="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24">
        <f t="shared" si="2"/>
        <v>0</v>
      </c>
    </row>
    <row r="85" spans="1:20" ht="15.75" thickBot="1">
      <c r="A85" s="1"/>
      <c r="B85" s="12" t="s">
        <v>24</v>
      </c>
      <c r="C85" s="12">
        <v>0</v>
      </c>
      <c r="D85" s="12">
        <v>0</v>
      </c>
      <c r="E85" s="12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4">
        <f t="shared" si="2"/>
        <v>0</v>
      </c>
    </row>
    <row r="86" spans="1:20" ht="15.75" thickBot="1">
      <c r="A86" s="1"/>
      <c r="B86" s="12" t="s">
        <v>25</v>
      </c>
      <c r="C86" s="12">
        <v>0</v>
      </c>
      <c r="D86" s="12">
        <v>0</v>
      </c>
      <c r="E86" s="12"/>
      <c r="F86" s="9"/>
      <c r="G86" s="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24">
        <f t="shared" si="2"/>
        <v>0</v>
      </c>
    </row>
    <row r="87" spans="1:20" ht="15.75" thickBot="1">
      <c r="A87" s="1">
        <v>24</v>
      </c>
      <c r="B87" s="12" t="s">
        <v>21</v>
      </c>
      <c r="C87" s="12">
        <v>0</v>
      </c>
      <c r="D87" s="12">
        <v>0</v>
      </c>
      <c r="E87" s="12"/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24">
        <f t="shared" si="2"/>
        <v>0</v>
      </c>
    </row>
    <row r="88" spans="1:20" ht="15.75" thickBot="1">
      <c r="A88" s="1"/>
      <c r="B88" s="12" t="s">
        <v>22</v>
      </c>
      <c r="C88" s="12">
        <v>0</v>
      </c>
      <c r="D88" s="12">
        <v>0</v>
      </c>
      <c r="E88" s="12"/>
      <c r="F88" s="9"/>
      <c r="G88" s="9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4">
        <f t="shared" si="2"/>
        <v>0</v>
      </c>
    </row>
    <row r="89" spans="1:20" ht="15.75" thickBot="1">
      <c r="A89" s="1"/>
      <c r="B89" s="12" t="s">
        <v>23</v>
      </c>
      <c r="C89" s="12">
        <v>0</v>
      </c>
      <c r="D89" s="12">
        <v>0</v>
      </c>
      <c r="E89" s="12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4">
        <f t="shared" si="2"/>
        <v>0</v>
      </c>
    </row>
    <row r="90" spans="1:20" ht="15.75" thickBot="1">
      <c r="A90" s="1"/>
      <c r="B90" s="12" t="s">
        <v>24</v>
      </c>
      <c r="C90" s="12">
        <v>0</v>
      </c>
      <c r="D90" s="12">
        <v>0</v>
      </c>
      <c r="E90" s="12"/>
      <c r="F90" s="9"/>
      <c r="G90" s="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4">
        <f t="shared" si="2"/>
        <v>0</v>
      </c>
    </row>
    <row r="91" spans="1:20" ht="15.75" thickBot="1">
      <c r="A91" s="1"/>
      <c r="B91" s="12" t="s">
        <v>25</v>
      </c>
      <c r="C91" s="12">
        <v>0</v>
      </c>
      <c r="D91" s="12">
        <v>0</v>
      </c>
      <c r="E91" s="12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4">
        <f t="shared" si="2"/>
        <v>0</v>
      </c>
    </row>
    <row r="92" spans="1:20" ht="15.75" thickBot="1">
      <c r="A92" s="1">
        <v>25</v>
      </c>
      <c r="B92" s="12" t="s">
        <v>21</v>
      </c>
      <c r="C92" s="12">
        <v>0</v>
      </c>
      <c r="D92" s="12">
        <v>0</v>
      </c>
      <c r="E92" s="12"/>
      <c r="F92" s="9"/>
      <c r="G92" s="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4">
        <f t="shared" si="2"/>
        <v>0</v>
      </c>
    </row>
    <row r="93" spans="1:20" ht="15.75" thickBot="1">
      <c r="A93" s="1"/>
      <c r="B93" s="12" t="s">
        <v>22</v>
      </c>
      <c r="C93" s="12">
        <v>0</v>
      </c>
      <c r="D93" s="12">
        <v>0</v>
      </c>
      <c r="E93" s="12"/>
      <c r="F93" s="9"/>
      <c r="G93" s="9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4">
        <f t="shared" si="2"/>
        <v>0</v>
      </c>
    </row>
    <row r="94" spans="1:20" ht="15.75" thickBot="1">
      <c r="A94" s="1"/>
      <c r="B94" s="12" t="s">
        <v>23</v>
      </c>
      <c r="C94" s="12">
        <v>0</v>
      </c>
      <c r="D94" s="12">
        <v>0</v>
      </c>
      <c r="E94" s="12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4">
        <f t="shared" si="2"/>
        <v>0</v>
      </c>
    </row>
    <row r="95" spans="1:20" ht="15.75" thickBot="1">
      <c r="A95" s="1"/>
      <c r="B95" s="12" t="s">
        <v>24</v>
      </c>
      <c r="C95" s="12">
        <v>0</v>
      </c>
      <c r="D95" s="12">
        <v>0</v>
      </c>
      <c r="E95" s="12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4">
        <f t="shared" si="2"/>
        <v>0</v>
      </c>
    </row>
    <row r="96" spans="1:20" ht="15.75" thickBot="1">
      <c r="A96" s="1"/>
      <c r="B96" s="12" t="s">
        <v>25</v>
      </c>
      <c r="C96" s="12">
        <v>0</v>
      </c>
      <c r="D96" s="12">
        <v>0</v>
      </c>
      <c r="E96" s="12"/>
      <c r="F96" s="9"/>
      <c r="G96" s="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4">
        <f t="shared" si="2"/>
        <v>0</v>
      </c>
    </row>
    <row r="97" spans="1:20" ht="15.75" thickBot="1">
      <c r="A97" s="1">
        <v>26</v>
      </c>
      <c r="B97" s="12" t="s">
        <v>21</v>
      </c>
      <c r="C97" s="12">
        <v>0</v>
      </c>
      <c r="D97" s="12">
        <v>0</v>
      </c>
      <c r="E97" s="12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4">
        <f t="shared" si="2"/>
        <v>0</v>
      </c>
    </row>
    <row r="98" spans="1:20" ht="15.75" thickBot="1">
      <c r="A98" s="1"/>
      <c r="B98" s="12" t="s">
        <v>22</v>
      </c>
      <c r="C98" s="12">
        <v>0</v>
      </c>
      <c r="D98" s="12">
        <v>0</v>
      </c>
      <c r="E98" s="12"/>
      <c r="F98" s="9"/>
      <c r="G98" s="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4">
        <f t="shared" si="2"/>
        <v>0</v>
      </c>
    </row>
    <row r="99" spans="1:20" ht="15.75" thickBot="1">
      <c r="A99" s="1"/>
      <c r="B99" s="12" t="s">
        <v>23</v>
      </c>
      <c r="C99" s="12">
        <v>0</v>
      </c>
      <c r="D99" s="12">
        <v>0</v>
      </c>
      <c r="E99" s="12"/>
      <c r="F99" s="9"/>
      <c r="G99" s="9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24">
        <f t="shared" si="2"/>
        <v>0</v>
      </c>
    </row>
    <row r="100" spans="1:20" ht="15.75" thickBot="1">
      <c r="A100" s="1"/>
      <c r="B100" s="12" t="s">
        <v>24</v>
      </c>
      <c r="C100" s="12">
        <v>0</v>
      </c>
      <c r="D100" s="12">
        <v>0</v>
      </c>
      <c r="E100" s="12"/>
      <c r="F100" s="9"/>
      <c r="G100" s="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4">
        <f t="shared" ref="T100:T117" si="3">SUM(D100:S100)</f>
        <v>0</v>
      </c>
    </row>
    <row r="101" spans="1:20" ht="15.75" thickBot="1">
      <c r="A101" s="1"/>
      <c r="B101" s="12" t="s">
        <v>25</v>
      </c>
      <c r="C101" s="12">
        <v>0</v>
      </c>
      <c r="D101" s="12">
        <v>0</v>
      </c>
      <c r="E101" s="12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4">
        <f t="shared" si="3"/>
        <v>0</v>
      </c>
    </row>
    <row r="102" spans="1:20" ht="15.75" thickBot="1">
      <c r="A102" s="1">
        <v>27</v>
      </c>
      <c r="B102" s="12" t="s">
        <v>21</v>
      </c>
      <c r="C102" s="12">
        <v>0</v>
      </c>
      <c r="D102" s="12">
        <v>0</v>
      </c>
      <c r="E102" s="12"/>
      <c r="F102" s="9"/>
      <c r="G102" s="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4">
        <f t="shared" si="3"/>
        <v>0</v>
      </c>
    </row>
    <row r="103" spans="1:20" ht="15.75" thickBot="1">
      <c r="A103" s="1"/>
      <c r="B103" s="12" t="s">
        <v>22</v>
      </c>
      <c r="C103" s="12">
        <v>0</v>
      </c>
      <c r="D103" s="12">
        <v>0</v>
      </c>
      <c r="E103" s="12"/>
      <c r="F103" s="9"/>
      <c r="G103" s="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4">
        <f t="shared" si="3"/>
        <v>0</v>
      </c>
    </row>
    <row r="104" spans="1:20" ht="15.75" thickBot="1">
      <c r="A104" s="1"/>
      <c r="B104" s="12" t="s">
        <v>27</v>
      </c>
      <c r="C104" s="12">
        <v>0</v>
      </c>
      <c r="D104" s="12">
        <v>0</v>
      </c>
      <c r="E104" s="12"/>
      <c r="F104" s="9"/>
      <c r="G104" s="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4">
        <f t="shared" si="3"/>
        <v>0</v>
      </c>
    </row>
    <row r="105" spans="1:20" ht="15.75" thickBot="1">
      <c r="A105" s="1"/>
      <c r="B105" s="12" t="s">
        <v>23</v>
      </c>
      <c r="C105" s="12">
        <v>0</v>
      </c>
      <c r="D105" s="12">
        <v>0</v>
      </c>
      <c r="E105" s="12"/>
      <c r="F105" s="9"/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4">
        <f t="shared" si="3"/>
        <v>0</v>
      </c>
    </row>
    <row r="106" spans="1:20" ht="15.75" thickBot="1">
      <c r="A106" s="1"/>
      <c r="B106" s="12" t="s">
        <v>28</v>
      </c>
      <c r="C106" s="12">
        <v>0</v>
      </c>
      <c r="D106" s="12">
        <v>0</v>
      </c>
      <c r="E106" s="12"/>
      <c r="F106" s="9"/>
      <c r="G106" s="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24">
        <f t="shared" si="3"/>
        <v>0</v>
      </c>
    </row>
    <row r="107" spans="1:20" ht="15.75" thickBot="1">
      <c r="A107" s="1"/>
      <c r="B107" s="12" t="s">
        <v>24</v>
      </c>
      <c r="C107" s="12">
        <v>0</v>
      </c>
      <c r="D107" s="12">
        <v>0</v>
      </c>
      <c r="E107" s="12"/>
      <c r="F107" s="9"/>
      <c r="G107" s="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4">
        <f t="shared" si="3"/>
        <v>0</v>
      </c>
    </row>
    <row r="108" spans="1:20" ht="15.75" thickBot="1">
      <c r="A108" s="1">
        <v>30</v>
      </c>
      <c r="B108" s="12" t="s">
        <v>21</v>
      </c>
      <c r="C108" s="12">
        <v>0</v>
      </c>
      <c r="D108" s="12">
        <v>0</v>
      </c>
      <c r="E108" s="12"/>
      <c r="F108" s="9"/>
      <c r="G108" s="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4">
        <f t="shared" si="3"/>
        <v>0</v>
      </c>
    </row>
    <row r="109" spans="1:20" ht="15.75" thickBot="1">
      <c r="A109" s="1"/>
      <c r="B109" s="12" t="s">
        <v>22</v>
      </c>
      <c r="C109" s="12">
        <v>0</v>
      </c>
      <c r="D109" s="12">
        <v>0</v>
      </c>
      <c r="E109" s="12"/>
      <c r="F109" s="9"/>
      <c r="G109" s="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24">
        <f t="shared" si="3"/>
        <v>0</v>
      </c>
    </row>
    <row r="110" spans="1:20" ht="15.75" thickBot="1">
      <c r="A110" s="1"/>
      <c r="B110" s="12" t="s">
        <v>23</v>
      </c>
      <c r="C110" s="12">
        <v>0</v>
      </c>
      <c r="D110" s="12">
        <v>0</v>
      </c>
      <c r="E110" s="12"/>
      <c r="F110" s="9"/>
      <c r="G110" s="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4">
        <f t="shared" si="3"/>
        <v>0</v>
      </c>
    </row>
    <row r="111" spans="1:20" ht="15.75" thickBot="1">
      <c r="A111" s="1"/>
      <c r="B111" s="12" t="s">
        <v>24</v>
      </c>
      <c r="C111" s="12">
        <v>0</v>
      </c>
      <c r="D111" s="12">
        <v>0</v>
      </c>
      <c r="E111" s="12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4">
        <f t="shared" si="3"/>
        <v>0</v>
      </c>
    </row>
    <row r="112" spans="1:20" ht="15.75" thickBot="1">
      <c r="A112" s="1"/>
      <c r="B112" s="12" t="s">
        <v>25</v>
      </c>
      <c r="C112" s="12">
        <v>0</v>
      </c>
      <c r="D112" s="12">
        <v>0</v>
      </c>
      <c r="E112" s="12"/>
      <c r="F112" s="9"/>
      <c r="G112" s="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4">
        <f t="shared" si="3"/>
        <v>0</v>
      </c>
    </row>
    <row r="113" spans="1:20" ht="15.75" thickBot="1">
      <c r="A113" s="1">
        <v>31</v>
      </c>
      <c r="B113" s="12" t="s">
        <v>21</v>
      </c>
      <c r="C113" s="12">
        <v>0</v>
      </c>
      <c r="D113" s="12">
        <v>0</v>
      </c>
      <c r="E113" s="12"/>
      <c r="F113" s="9"/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4">
        <f t="shared" si="3"/>
        <v>0</v>
      </c>
    </row>
    <row r="114" spans="1:20" ht="15.75" thickBot="1">
      <c r="A114" s="1"/>
      <c r="B114" s="12" t="s">
        <v>22</v>
      </c>
      <c r="C114" s="12">
        <v>0</v>
      </c>
      <c r="D114" s="12">
        <v>0</v>
      </c>
      <c r="E114" s="12"/>
      <c r="F114" s="9"/>
      <c r="G114" s="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4">
        <f t="shared" si="3"/>
        <v>0</v>
      </c>
    </row>
    <row r="115" spans="1:20" ht="15.75" thickBot="1">
      <c r="A115" s="1"/>
      <c r="B115" s="12" t="s">
        <v>23</v>
      </c>
      <c r="C115" s="12">
        <v>0</v>
      </c>
      <c r="D115" s="12">
        <v>0</v>
      </c>
      <c r="E115" s="12"/>
      <c r="F115" s="9"/>
      <c r="G115" s="9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4">
        <f t="shared" si="3"/>
        <v>0</v>
      </c>
    </row>
    <row r="116" spans="1:20" ht="15.75" thickBot="1">
      <c r="A116" s="1"/>
      <c r="B116" s="12" t="s">
        <v>24</v>
      </c>
      <c r="C116" s="12">
        <v>0</v>
      </c>
      <c r="D116" s="12">
        <v>0</v>
      </c>
      <c r="E116" s="12"/>
      <c r="F116" s="9"/>
      <c r="G116" s="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4">
        <f t="shared" si="3"/>
        <v>0</v>
      </c>
    </row>
    <row r="117" spans="1:20" ht="15.75" thickBot="1">
      <c r="A117" s="1"/>
      <c r="B117" s="12" t="s">
        <v>25</v>
      </c>
      <c r="C117" s="12">
        <v>0</v>
      </c>
      <c r="D117" s="12">
        <f>SUM(D5:D116)</f>
        <v>0</v>
      </c>
      <c r="E117" s="12"/>
      <c r="F117" s="9"/>
      <c r="G117" s="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4">
        <f t="shared" si="3"/>
        <v>0</v>
      </c>
    </row>
    <row r="118" spans="1:20" s="17" customFormat="1" ht="16.5" thickBot="1">
      <c r="A118" s="16" t="s">
        <v>30</v>
      </c>
      <c r="B118" s="18"/>
      <c r="C118" s="18">
        <f t="shared" ref="C118:S118" si="4">SUM(C4:C117)</f>
        <v>0</v>
      </c>
      <c r="D118" s="18">
        <f t="shared" si="4"/>
        <v>0</v>
      </c>
      <c r="E118" s="18">
        <f t="shared" si="4"/>
        <v>0</v>
      </c>
      <c r="F118" s="18">
        <f t="shared" si="4"/>
        <v>0</v>
      </c>
      <c r="G118" s="18">
        <f t="shared" si="4"/>
        <v>0</v>
      </c>
      <c r="H118" s="18">
        <f t="shared" si="4"/>
        <v>0</v>
      </c>
      <c r="I118" s="18">
        <f t="shared" si="4"/>
        <v>0</v>
      </c>
      <c r="J118" s="18">
        <f t="shared" si="4"/>
        <v>0</v>
      </c>
      <c r="K118" s="18">
        <f t="shared" si="4"/>
        <v>0</v>
      </c>
      <c r="L118" s="18">
        <f t="shared" si="4"/>
        <v>0</v>
      </c>
      <c r="M118" s="18">
        <f t="shared" si="4"/>
        <v>0</v>
      </c>
      <c r="N118" s="18">
        <f t="shared" si="4"/>
        <v>0</v>
      </c>
      <c r="O118" s="18">
        <f t="shared" si="4"/>
        <v>0</v>
      </c>
      <c r="P118" s="18">
        <f t="shared" si="4"/>
        <v>0</v>
      </c>
      <c r="Q118" s="18">
        <f t="shared" si="4"/>
        <v>0</v>
      </c>
      <c r="R118" s="18">
        <f t="shared" si="4"/>
        <v>0</v>
      </c>
      <c r="S118" s="18">
        <f t="shared" si="4"/>
        <v>0</v>
      </c>
      <c r="T118" s="18">
        <f>SUM(T5:T117)</f>
        <v>0</v>
      </c>
    </row>
  </sheetData>
  <mergeCells count="19">
    <mergeCell ref="K2:K3"/>
    <mergeCell ref="M2:M3"/>
    <mergeCell ref="F2:G2"/>
    <mergeCell ref="H2:H3"/>
    <mergeCell ref="I2:I3"/>
    <mergeCell ref="J2:J3"/>
    <mergeCell ref="L2:L3"/>
    <mergeCell ref="T2:T3"/>
    <mergeCell ref="N2:N3"/>
    <mergeCell ref="O2:O3"/>
    <mergeCell ref="P2:P3"/>
    <mergeCell ref="Q2:Q3"/>
    <mergeCell ref="R2:R3"/>
    <mergeCell ref="S2:S3"/>
    <mergeCell ref="E2:E3"/>
    <mergeCell ref="A2:A3"/>
    <mergeCell ref="B2:B3"/>
    <mergeCell ref="C2:C3"/>
    <mergeCell ref="D2:D3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theme="5" tint="-0.249977111117893"/>
  </sheetPr>
  <dimension ref="A1:AB309"/>
  <sheetViews>
    <sheetView showGridLines="0"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F310" sqref="F310"/>
    </sheetView>
  </sheetViews>
  <sheetFormatPr defaultRowHeight="12.75" outlineLevelCol="1"/>
  <cols>
    <col min="1" max="1" width="9.140625" style="67"/>
    <col min="2" max="2" width="8.7109375" style="80" bestFit="1" customWidth="1"/>
    <col min="3" max="3" width="9.140625" style="80"/>
    <col min="4" max="5" width="9.140625" style="67"/>
    <col min="6" max="6" width="11" style="67" customWidth="1" outlineLevel="1"/>
    <col min="7" max="7" width="10" style="67" customWidth="1" outlineLevel="1"/>
    <col min="8" max="9" width="9.140625" style="67" customWidth="1" outlineLevel="1"/>
    <col min="10" max="10" width="12.140625" style="67" customWidth="1" outlineLevel="1"/>
    <col min="11" max="12" width="9.140625" style="67" customWidth="1" outlineLevel="1"/>
    <col min="13" max="13" width="11" style="67" customWidth="1" outlineLevel="1"/>
    <col min="14" max="14" width="9.140625" style="67" customWidth="1" outlineLevel="1"/>
    <col min="15" max="15" width="9.5703125" style="67" customWidth="1" outlineLevel="1"/>
    <col min="16" max="20" width="9.140625" style="67" customWidth="1" outlineLevel="1"/>
    <col min="21" max="21" width="9.85546875" style="67" customWidth="1" outlineLevel="1"/>
    <col min="22" max="24" width="9.140625" style="67" customWidth="1" outlineLevel="1"/>
    <col min="25" max="25" width="9.140625" style="69"/>
    <col min="26" max="16384" width="9.140625" style="67"/>
  </cols>
  <sheetData>
    <row r="1" spans="1:25">
      <c r="F1" s="67">
        <f t="shared" ref="F1:X1" si="0">SUBTOTAL(9,F3:F6855)</f>
        <v>2603</v>
      </c>
      <c r="G1" s="67">
        <f t="shared" si="0"/>
        <v>1136</v>
      </c>
      <c r="H1" s="67">
        <f t="shared" si="0"/>
        <v>61</v>
      </c>
      <c r="I1" s="67">
        <f t="shared" si="0"/>
        <v>762</v>
      </c>
      <c r="J1" s="67">
        <f t="shared" si="0"/>
        <v>183</v>
      </c>
      <c r="K1" s="67">
        <f t="shared" si="0"/>
        <v>0</v>
      </c>
      <c r="L1" s="67">
        <f t="shared" si="0"/>
        <v>130</v>
      </c>
      <c r="M1" s="67">
        <f t="shared" si="0"/>
        <v>54</v>
      </c>
      <c r="N1" s="67">
        <f t="shared" si="0"/>
        <v>0</v>
      </c>
      <c r="O1" s="67">
        <f t="shared" si="0"/>
        <v>0</v>
      </c>
      <c r="P1" s="67">
        <f t="shared" si="0"/>
        <v>0</v>
      </c>
      <c r="Q1" s="67">
        <f t="shared" si="0"/>
        <v>0</v>
      </c>
      <c r="R1" s="67">
        <f t="shared" si="0"/>
        <v>0</v>
      </c>
      <c r="S1" s="67">
        <f t="shared" si="0"/>
        <v>19</v>
      </c>
      <c r="T1" s="67">
        <f t="shared" si="0"/>
        <v>51</v>
      </c>
      <c r="U1" s="67">
        <f t="shared" si="0"/>
        <v>14</v>
      </c>
      <c r="V1" s="67">
        <f t="shared" si="0"/>
        <v>5</v>
      </c>
      <c r="W1" s="67">
        <f t="shared" si="0"/>
        <v>0</v>
      </c>
      <c r="X1" s="67">
        <f t="shared" si="0"/>
        <v>0</v>
      </c>
      <c r="Y1" s="69">
        <f>SUM(F1:X1)</f>
        <v>5018</v>
      </c>
    </row>
    <row r="2" spans="1:25" ht="38.25">
      <c r="A2" s="70" t="s">
        <v>59</v>
      </c>
      <c r="B2" s="70" t="s">
        <v>31</v>
      </c>
      <c r="C2" s="71" t="s">
        <v>32</v>
      </c>
      <c r="D2" s="72" t="s">
        <v>0</v>
      </c>
      <c r="E2" s="72" t="s">
        <v>1</v>
      </c>
      <c r="F2" s="74" t="s">
        <v>40</v>
      </c>
      <c r="G2" s="74" t="s">
        <v>76</v>
      </c>
      <c r="H2" s="74" t="s">
        <v>41</v>
      </c>
      <c r="I2" s="75" t="s">
        <v>52</v>
      </c>
      <c r="J2" s="75" t="s">
        <v>53</v>
      </c>
      <c r="K2" s="74" t="s">
        <v>42</v>
      </c>
      <c r="L2" s="74" t="s">
        <v>43</v>
      </c>
      <c r="M2" s="74" t="s">
        <v>44</v>
      </c>
      <c r="N2" s="74" t="s">
        <v>45</v>
      </c>
      <c r="O2" s="74" t="s">
        <v>50</v>
      </c>
      <c r="P2" s="74" t="s">
        <v>46</v>
      </c>
      <c r="Q2" s="74" t="s">
        <v>47</v>
      </c>
      <c r="R2" s="74" t="s">
        <v>81</v>
      </c>
      <c r="S2" s="76" t="s">
        <v>48</v>
      </c>
      <c r="T2" s="76" t="s">
        <v>49</v>
      </c>
      <c r="U2" s="76" t="s">
        <v>51</v>
      </c>
      <c r="V2" s="76" t="s">
        <v>77</v>
      </c>
      <c r="W2" s="76" t="s">
        <v>78</v>
      </c>
      <c r="X2" s="76" t="s">
        <v>79</v>
      </c>
      <c r="Y2" s="73" t="s">
        <v>18</v>
      </c>
    </row>
    <row r="3" spans="1:25">
      <c r="A3" s="100" t="s">
        <v>88</v>
      </c>
      <c r="B3" s="98">
        <v>2017</v>
      </c>
      <c r="C3" s="115" t="s">
        <v>85</v>
      </c>
      <c r="D3" s="99">
        <v>3</v>
      </c>
      <c r="E3" s="99" t="s">
        <v>22</v>
      </c>
      <c r="F3" s="116">
        <v>19</v>
      </c>
      <c r="G3" s="116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>
        <v>19</v>
      </c>
      <c r="T3" s="99"/>
      <c r="U3" s="99"/>
      <c r="V3" s="99"/>
      <c r="W3" s="99"/>
      <c r="X3" s="99"/>
      <c r="Y3" s="68">
        <v>19</v>
      </c>
    </row>
    <row r="4" spans="1:25">
      <c r="A4" s="100" t="s">
        <v>88</v>
      </c>
      <c r="B4" s="98">
        <v>2017</v>
      </c>
      <c r="C4" s="115" t="s">
        <v>85</v>
      </c>
      <c r="D4" s="116">
        <v>3</v>
      </c>
      <c r="E4" s="116" t="s">
        <v>22</v>
      </c>
      <c r="F4" s="116">
        <v>16</v>
      </c>
      <c r="G4" s="116">
        <v>8</v>
      </c>
      <c r="H4" s="99"/>
      <c r="I4" s="99">
        <v>5</v>
      </c>
      <c r="J4" s="99">
        <v>3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68">
        <v>16</v>
      </c>
    </row>
    <row r="5" spans="1:25">
      <c r="A5" s="100" t="s">
        <v>88</v>
      </c>
      <c r="B5" s="98">
        <v>2017</v>
      </c>
      <c r="C5" s="115" t="s">
        <v>85</v>
      </c>
      <c r="D5" s="116">
        <v>3</v>
      </c>
      <c r="E5" s="116" t="s">
        <v>24</v>
      </c>
      <c r="F5" s="116">
        <v>38</v>
      </c>
      <c r="G5" s="116">
        <v>25</v>
      </c>
      <c r="H5" s="99"/>
      <c r="I5" s="99">
        <v>11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68">
        <v>36</v>
      </c>
    </row>
    <row r="6" spans="1:25">
      <c r="A6" s="100" t="s">
        <v>88</v>
      </c>
      <c r="B6" s="98">
        <v>2017</v>
      </c>
      <c r="C6" s="115" t="s">
        <v>85</v>
      </c>
      <c r="D6" s="116">
        <v>3</v>
      </c>
      <c r="E6" s="116" t="s">
        <v>25</v>
      </c>
      <c r="F6" s="116">
        <v>38</v>
      </c>
      <c r="G6" s="116">
        <v>23</v>
      </c>
      <c r="H6" s="99"/>
      <c r="I6" s="99">
        <v>5</v>
      </c>
      <c r="J6" s="99">
        <v>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68">
        <v>33</v>
      </c>
    </row>
    <row r="7" spans="1:25">
      <c r="A7" s="100" t="s">
        <v>88</v>
      </c>
      <c r="B7" s="98">
        <v>2017</v>
      </c>
      <c r="C7" s="115" t="s">
        <v>85</v>
      </c>
      <c r="D7" s="99">
        <v>4</v>
      </c>
      <c r="E7" s="99" t="s">
        <v>21</v>
      </c>
      <c r="F7" s="116">
        <v>35</v>
      </c>
      <c r="G7" s="116"/>
      <c r="H7" s="99"/>
      <c r="I7" s="99"/>
      <c r="J7" s="99"/>
      <c r="K7" s="99"/>
      <c r="L7" s="99">
        <v>20</v>
      </c>
      <c r="M7" s="99"/>
      <c r="N7" s="99"/>
      <c r="O7" s="99"/>
      <c r="P7" s="99"/>
      <c r="Q7" s="99"/>
      <c r="R7" s="99"/>
      <c r="S7" s="99"/>
      <c r="T7" s="99"/>
      <c r="U7" s="99">
        <v>2</v>
      </c>
      <c r="V7" s="99"/>
      <c r="W7" s="99"/>
      <c r="X7" s="99"/>
      <c r="Y7" s="68">
        <v>22</v>
      </c>
    </row>
    <row r="8" spans="1:25">
      <c r="A8" s="100" t="s">
        <v>88</v>
      </c>
      <c r="B8" s="98">
        <v>2017</v>
      </c>
      <c r="C8" s="115" t="s">
        <v>85</v>
      </c>
      <c r="D8" s="116">
        <v>4</v>
      </c>
      <c r="E8" s="116" t="s">
        <v>22</v>
      </c>
      <c r="F8" s="116">
        <v>20</v>
      </c>
      <c r="G8" s="116">
        <v>4</v>
      </c>
      <c r="H8" s="99"/>
      <c r="I8" s="99">
        <v>10</v>
      </c>
      <c r="J8" s="99">
        <v>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68">
        <v>18</v>
      </c>
    </row>
    <row r="9" spans="1:25">
      <c r="A9" s="100" t="s">
        <v>88</v>
      </c>
      <c r="B9" s="98">
        <v>2017</v>
      </c>
      <c r="C9" s="115" t="s">
        <v>85</v>
      </c>
      <c r="D9" s="116">
        <v>4</v>
      </c>
      <c r="E9" s="116" t="s">
        <v>24</v>
      </c>
      <c r="F9" s="116">
        <v>26</v>
      </c>
      <c r="G9" s="116">
        <v>13</v>
      </c>
      <c r="H9" s="99"/>
      <c r="I9" s="99">
        <v>10</v>
      </c>
      <c r="J9" s="99">
        <v>3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68">
        <v>26</v>
      </c>
    </row>
    <row r="10" spans="1:25">
      <c r="A10" s="100" t="s">
        <v>88</v>
      </c>
      <c r="B10" s="98">
        <v>2017</v>
      </c>
      <c r="C10" s="115" t="s">
        <v>85</v>
      </c>
      <c r="D10" s="116">
        <v>5</v>
      </c>
      <c r="E10" s="116" t="s">
        <v>22</v>
      </c>
      <c r="F10" s="116">
        <v>29</v>
      </c>
      <c r="G10" s="116">
        <v>13</v>
      </c>
      <c r="H10" s="99"/>
      <c r="I10" s="99">
        <v>13</v>
      </c>
      <c r="J10" s="99">
        <v>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68">
        <v>28</v>
      </c>
    </row>
    <row r="11" spans="1:25">
      <c r="A11" s="100" t="s">
        <v>88</v>
      </c>
      <c r="B11" s="98">
        <v>2017</v>
      </c>
      <c r="C11" s="115" t="s">
        <v>85</v>
      </c>
      <c r="D11" s="116">
        <v>5</v>
      </c>
      <c r="E11" s="116" t="s">
        <v>24</v>
      </c>
      <c r="F11" s="116">
        <v>34</v>
      </c>
      <c r="G11" s="116">
        <v>19</v>
      </c>
      <c r="H11" s="99"/>
      <c r="I11" s="99">
        <v>13</v>
      </c>
      <c r="J11" s="99">
        <v>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68">
        <v>34</v>
      </c>
    </row>
    <row r="12" spans="1:25">
      <c r="A12" s="100" t="s">
        <v>88</v>
      </c>
      <c r="B12" s="98">
        <v>2017</v>
      </c>
      <c r="C12" s="115" t="s">
        <v>85</v>
      </c>
      <c r="D12" s="116">
        <v>5</v>
      </c>
      <c r="E12" s="116" t="s">
        <v>25</v>
      </c>
      <c r="F12" s="116">
        <v>11</v>
      </c>
      <c r="G12" s="116">
        <v>5</v>
      </c>
      <c r="H12" s="99"/>
      <c r="I12" s="99">
        <v>4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68">
        <v>9</v>
      </c>
    </row>
    <row r="13" spans="1:25">
      <c r="A13" s="100" t="s">
        <v>88</v>
      </c>
      <c r="B13" s="98">
        <v>2017</v>
      </c>
      <c r="C13" s="115" t="s">
        <v>85</v>
      </c>
      <c r="D13" s="116">
        <v>6</v>
      </c>
      <c r="E13" s="116" t="s">
        <v>22</v>
      </c>
      <c r="F13" s="116">
        <v>25</v>
      </c>
      <c r="G13" s="116">
        <v>14</v>
      </c>
      <c r="H13" s="99"/>
      <c r="I13" s="99">
        <v>10</v>
      </c>
      <c r="J13" s="99">
        <v>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68">
        <v>25</v>
      </c>
    </row>
    <row r="14" spans="1:25">
      <c r="A14" s="100" t="s">
        <v>88</v>
      </c>
      <c r="B14" s="98">
        <v>2017</v>
      </c>
      <c r="C14" s="115" t="s">
        <v>85</v>
      </c>
      <c r="D14" s="99">
        <v>6</v>
      </c>
      <c r="E14" s="99" t="s">
        <v>23</v>
      </c>
      <c r="F14" s="116">
        <v>10</v>
      </c>
      <c r="G14" s="116"/>
      <c r="H14" s="99"/>
      <c r="I14" s="99"/>
      <c r="J14" s="99"/>
      <c r="K14" s="99"/>
      <c r="L14" s="99"/>
      <c r="M14" s="99">
        <v>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68">
        <v>6</v>
      </c>
    </row>
    <row r="15" spans="1:25">
      <c r="A15" s="100" t="s">
        <v>88</v>
      </c>
      <c r="B15" s="98">
        <v>2017</v>
      </c>
      <c r="C15" s="115" t="s">
        <v>85</v>
      </c>
      <c r="D15" s="116">
        <v>6</v>
      </c>
      <c r="E15" s="116" t="s">
        <v>24</v>
      </c>
      <c r="F15" s="116">
        <v>50</v>
      </c>
      <c r="G15" s="116">
        <v>22</v>
      </c>
      <c r="H15" s="99"/>
      <c r="I15" s="99">
        <v>23</v>
      </c>
      <c r="J15" s="99">
        <v>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68">
        <v>50</v>
      </c>
    </row>
    <row r="16" spans="1:25">
      <c r="A16" s="100" t="s">
        <v>88</v>
      </c>
      <c r="B16" s="98">
        <v>2017</v>
      </c>
      <c r="C16" s="115" t="s">
        <v>85</v>
      </c>
      <c r="D16" s="116">
        <v>6</v>
      </c>
      <c r="E16" s="116" t="s">
        <v>25</v>
      </c>
      <c r="F16" s="116">
        <v>13</v>
      </c>
      <c r="G16" s="116">
        <v>6</v>
      </c>
      <c r="H16" s="99"/>
      <c r="I16" s="99">
        <v>2</v>
      </c>
      <c r="J16" s="99">
        <v>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68">
        <v>13</v>
      </c>
    </row>
    <row r="17" spans="1:25">
      <c r="A17" s="100" t="s">
        <v>88</v>
      </c>
      <c r="B17" s="98">
        <v>2017</v>
      </c>
      <c r="C17" s="115" t="s">
        <v>85</v>
      </c>
      <c r="D17" s="99">
        <v>7</v>
      </c>
      <c r="E17" s="99" t="s">
        <v>22</v>
      </c>
      <c r="F17" s="116">
        <v>6</v>
      </c>
      <c r="G17" s="116"/>
      <c r="H17" s="99"/>
      <c r="I17" s="99"/>
      <c r="J17" s="99"/>
      <c r="K17" s="99"/>
      <c r="L17" s="99"/>
      <c r="M17" s="99">
        <v>6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68">
        <v>6</v>
      </c>
    </row>
    <row r="18" spans="1:25">
      <c r="A18" s="100" t="s">
        <v>88</v>
      </c>
      <c r="B18" s="98">
        <v>2017</v>
      </c>
      <c r="C18" s="115" t="s">
        <v>85</v>
      </c>
      <c r="D18" s="116">
        <v>7</v>
      </c>
      <c r="E18" s="116" t="s">
        <v>22</v>
      </c>
      <c r="F18" s="116">
        <v>11</v>
      </c>
      <c r="G18" s="116">
        <v>6</v>
      </c>
      <c r="H18" s="99"/>
      <c r="I18" s="99">
        <v>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68">
        <v>11</v>
      </c>
    </row>
    <row r="19" spans="1:25">
      <c r="A19" s="100" t="s">
        <v>88</v>
      </c>
      <c r="B19" s="98">
        <v>2017</v>
      </c>
      <c r="C19" s="115" t="s">
        <v>85</v>
      </c>
      <c r="D19" s="116">
        <v>7</v>
      </c>
      <c r="E19" s="116" t="s">
        <v>27</v>
      </c>
      <c r="F19" s="116">
        <v>7</v>
      </c>
      <c r="G19" s="116">
        <v>2</v>
      </c>
      <c r="H19" s="99"/>
      <c r="I19" s="99">
        <v>1</v>
      </c>
      <c r="J19" s="99">
        <v>4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68">
        <v>7</v>
      </c>
    </row>
    <row r="20" spans="1:25">
      <c r="A20" s="100" t="s">
        <v>88</v>
      </c>
      <c r="B20" s="98">
        <v>2017</v>
      </c>
      <c r="C20" s="115" t="s">
        <v>85</v>
      </c>
      <c r="D20" s="116">
        <v>7</v>
      </c>
      <c r="E20" s="116" t="s">
        <v>28</v>
      </c>
      <c r="F20" s="116">
        <v>52</v>
      </c>
      <c r="G20" s="116">
        <v>41</v>
      </c>
      <c r="H20" s="99"/>
      <c r="I20" s="99">
        <v>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68">
        <v>48</v>
      </c>
    </row>
    <row r="21" spans="1:25">
      <c r="A21" s="100" t="s">
        <v>88</v>
      </c>
      <c r="B21" s="98">
        <v>2017</v>
      </c>
      <c r="C21" s="115" t="s">
        <v>85</v>
      </c>
      <c r="D21" s="116">
        <v>7</v>
      </c>
      <c r="E21" s="116" t="s">
        <v>24</v>
      </c>
      <c r="F21" s="116">
        <v>53</v>
      </c>
      <c r="G21" s="116">
        <v>45</v>
      </c>
      <c r="H21" s="99"/>
      <c r="I21" s="99">
        <v>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68">
        <v>53</v>
      </c>
    </row>
    <row r="22" spans="1:25">
      <c r="A22" s="100" t="s">
        <v>88</v>
      </c>
      <c r="B22" s="98">
        <v>2017</v>
      </c>
      <c r="C22" s="115" t="s">
        <v>85</v>
      </c>
      <c r="D22" s="99">
        <v>10</v>
      </c>
      <c r="E22" s="99" t="s">
        <v>23</v>
      </c>
      <c r="F22" s="116">
        <v>2</v>
      </c>
      <c r="G22" s="116"/>
      <c r="H22" s="99"/>
      <c r="I22" s="99"/>
      <c r="J22" s="99"/>
      <c r="K22" s="99"/>
      <c r="L22" s="99"/>
      <c r="M22" s="99">
        <v>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68">
        <v>2</v>
      </c>
    </row>
    <row r="23" spans="1:25">
      <c r="A23" s="100" t="s">
        <v>88</v>
      </c>
      <c r="B23" s="98">
        <v>2017</v>
      </c>
      <c r="C23" s="115" t="s">
        <v>85</v>
      </c>
      <c r="D23" s="116">
        <v>10</v>
      </c>
      <c r="E23" s="116" t="s">
        <v>22</v>
      </c>
      <c r="F23" s="116">
        <v>25</v>
      </c>
      <c r="G23" s="116">
        <v>13</v>
      </c>
      <c r="H23" s="99"/>
      <c r="I23" s="99">
        <v>10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68">
        <v>23</v>
      </c>
    </row>
    <row r="24" spans="1:25">
      <c r="A24" s="100" t="s">
        <v>88</v>
      </c>
      <c r="B24" s="98">
        <v>2017</v>
      </c>
      <c r="C24" s="115" t="s">
        <v>85</v>
      </c>
      <c r="D24" s="116">
        <v>10</v>
      </c>
      <c r="E24" s="116" t="s">
        <v>24</v>
      </c>
      <c r="F24" s="116">
        <v>36</v>
      </c>
      <c r="G24" s="116">
        <v>27</v>
      </c>
      <c r="H24" s="99"/>
      <c r="I24" s="99">
        <v>7</v>
      </c>
      <c r="J24" s="99">
        <v>2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68">
        <v>36</v>
      </c>
    </row>
    <row r="25" spans="1:25">
      <c r="A25" s="100" t="s">
        <v>88</v>
      </c>
      <c r="B25" s="98">
        <v>2017</v>
      </c>
      <c r="C25" s="115" t="s">
        <v>85</v>
      </c>
      <c r="D25" s="116">
        <v>10</v>
      </c>
      <c r="E25" s="116" t="s">
        <v>25</v>
      </c>
      <c r="F25" s="116">
        <v>27</v>
      </c>
      <c r="G25" s="116">
        <v>9</v>
      </c>
      <c r="H25" s="99"/>
      <c r="I25" s="99">
        <v>11</v>
      </c>
      <c r="J25" s="99">
        <v>3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68">
        <v>23</v>
      </c>
    </row>
    <row r="26" spans="1:25">
      <c r="A26" s="100" t="s">
        <v>88</v>
      </c>
      <c r="B26" s="98">
        <v>2017</v>
      </c>
      <c r="C26" s="115" t="s">
        <v>85</v>
      </c>
      <c r="D26" s="116">
        <v>11</v>
      </c>
      <c r="E26" s="116" t="s">
        <v>22</v>
      </c>
      <c r="F26" s="116">
        <v>34</v>
      </c>
      <c r="G26" s="116">
        <v>18</v>
      </c>
      <c r="H26" s="99"/>
      <c r="I26" s="99">
        <v>15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68">
        <v>33</v>
      </c>
    </row>
    <row r="27" spans="1:25">
      <c r="A27" s="100" t="s">
        <v>88</v>
      </c>
      <c r="B27" s="98">
        <v>2017</v>
      </c>
      <c r="C27" s="115" t="s">
        <v>85</v>
      </c>
      <c r="D27" s="116">
        <v>11</v>
      </c>
      <c r="E27" s="116" t="s">
        <v>24</v>
      </c>
      <c r="F27" s="116">
        <v>51</v>
      </c>
      <c r="G27" s="116">
        <v>26</v>
      </c>
      <c r="H27" s="99"/>
      <c r="I27" s="99">
        <v>15</v>
      </c>
      <c r="J27" s="99">
        <v>10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68">
        <v>51</v>
      </c>
    </row>
    <row r="28" spans="1:25">
      <c r="A28" s="100" t="s">
        <v>88</v>
      </c>
      <c r="B28" s="98">
        <v>2017</v>
      </c>
      <c r="C28" s="115" t="s">
        <v>85</v>
      </c>
      <c r="D28" s="116">
        <v>11</v>
      </c>
      <c r="E28" s="116" t="s">
        <v>25</v>
      </c>
      <c r="F28" s="116">
        <v>23</v>
      </c>
      <c r="G28" s="116">
        <v>12</v>
      </c>
      <c r="H28" s="99"/>
      <c r="I28" s="99">
        <v>10</v>
      </c>
      <c r="J28" s="99">
        <v>1</v>
      </c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68">
        <v>23</v>
      </c>
    </row>
    <row r="29" spans="1:25">
      <c r="A29" s="100" t="s">
        <v>88</v>
      </c>
      <c r="B29" s="98">
        <v>2017</v>
      </c>
      <c r="C29" s="115" t="s">
        <v>85</v>
      </c>
      <c r="D29" s="116">
        <v>12</v>
      </c>
      <c r="E29" s="116" t="s">
        <v>28</v>
      </c>
      <c r="F29" s="116">
        <v>50</v>
      </c>
      <c r="G29" s="116">
        <v>33</v>
      </c>
      <c r="H29" s="99"/>
      <c r="I29" s="99">
        <v>16</v>
      </c>
      <c r="J29" s="99">
        <v>1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68">
        <v>50</v>
      </c>
    </row>
    <row r="30" spans="1:25">
      <c r="A30" s="100" t="s">
        <v>88</v>
      </c>
      <c r="B30" s="98">
        <v>2017</v>
      </c>
      <c r="C30" s="115" t="s">
        <v>85</v>
      </c>
      <c r="D30" s="116">
        <v>12</v>
      </c>
      <c r="E30" s="116" t="s">
        <v>24</v>
      </c>
      <c r="F30" s="116">
        <v>51</v>
      </c>
      <c r="G30" s="116">
        <v>41</v>
      </c>
      <c r="H30" s="99"/>
      <c r="I30" s="99">
        <v>10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68">
        <v>51</v>
      </c>
    </row>
    <row r="31" spans="1:25">
      <c r="A31" s="100" t="s">
        <v>88</v>
      </c>
      <c r="B31" s="98">
        <v>2017</v>
      </c>
      <c r="C31" s="115" t="s">
        <v>85</v>
      </c>
      <c r="D31" s="116">
        <v>12</v>
      </c>
      <c r="E31" s="116" t="s">
        <v>89</v>
      </c>
      <c r="F31" s="116">
        <v>51</v>
      </c>
      <c r="G31" s="116">
        <v>40</v>
      </c>
      <c r="H31" s="99"/>
      <c r="I31" s="99">
        <v>9</v>
      </c>
      <c r="J31" s="99">
        <v>2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68">
        <v>51</v>
      </c>
    </row>
    <row r="32" spans="1:25">
      <c r="A32" s="100" t="s">
        <v>88</v>
      </c>
      <c r="B32" s="98">
        <v>2017</v>
      </c>
      <c r="C32" s="115" t="s">
        <v>85</v>
      </c>
      <c r="D32" s="99">
        <v>13</v>
      </c>
      <c r="E32" s="99" t="s">
        <v>21</v>
      </c>
      <c r="F32" s="116">
        <v>40</v>
      </c>
      <c r="G32" s="116"/>
      <c r="H32" s="99"/>
      <c r="I32" s="99"/>
      <c r="J32" s="99"/>
      <c r="K32" s="99"/>
      <c r="L32" s="99">
        <v>40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68">
        <v>40</v>
      </c>
    </row>
    <row r="33" spans="1:25">
      <c r="A33" s="100" t="s">
        <v>88</v>
      </c>
      <c r="B33" s="98">
        <v>2017</v>
      </c>
      <c r="C33" s="115" t="s">
        <v>85</v>
      </c>
      <c r="D33" s="116">
        <v>13</v>
      </c>
      <c r="E33" s="116" t="s">
        <v>22</v>
      </c>
      <c r="F33" s="116">
        <v>50</v>
      </c>
      <c r="G33" s="116">
        <v>19</v>
      </c>
      <c r="H33" s="99"/>
      <c r="I33" s="99">
        <v>26</v>
      </c>
      <c r="J33" s="99">
        <v>5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68">
        <v>50</v>
      </c>
    </row>
    <row r="34" spans="1:25">
      <c r="A34" s="100" t="s">
        <v>88</v>
      </c>
      <c r="B34" s="98">
        <v>2017</v>
      </c>
      <c r="C34" s="115" t="s">
        <v>85</v>
      </c>
      <c r="D34" s="116">
        <v>13</v>
      </c>
      <c r="E34" s="116" t="s">
        <v>24</v>
      </c>
      <c r="F34" s="116">
        <v>51</v>
      </c>
      <c r="G34" s="116">
        <v>40</v>
      </c>
      <c r="H34" s="99"/>
      <c r="I34" s="99">
        <v>6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68">
        <v>46</v>
      </c>
    </row>
    <row r="35" spans="1:25">
      <c r="A35" s="100" t="s">
        <v>88</v>
      </c>
      <c r="B35" s="98">
        <v>2017</v>
      </c>
      <c r="C35" s="115" t="s">
        <v>85</v>
      </c>
      <c r="D35" s="116">
        <v>13</v>
      </c>
      <c r="E35" s="116" t="s">
        <v>25</v>
      </c>
      <c r="F35" s="116">
        <v>50</v>
      </c>
      <c r="G35" s="116">
        <v>35</v>
      </c>
      <c r="H35" s="99"/>
      <c r="I35" s="99">
        <v>14</v>
      </c>
      <c r="J35" s="99">
        <v>1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68">
        <v>50</v>
      </c>
    </row>
    <row r="36" spans="1:25">
      <c r="A36" s="100" t="s">
        <v>88</v>
      </c>
      <c r="B36" s="98">
        <v>2017</v>
      </c>
      <c r="C36" s="115" t="s">
        <v>85</v>
      </c>
      <c r="D36" s="116">
        <v>14</v>
      </c>
      <c r="E36" s="116" t="s">
        <v>22</v>
      </c>
      <c r="F36" s="116">
        <v>51</v>
      </c>
      <c r="G36" s="116">
        <v>29</v>
      </c>
      <c r="H36" s="99"/>
      <c r="I36" s="99">
        <v>15</v>
      </c>
      <c r="J36" s="99">
        <v>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68">
        <v>47</v>
      </c>
    </row>
    <row r="37" spans="1:25">
      <c r="A37" s="100" t="s">
        <v>88</v>
      </c>
      <c r="B37" s="98">
        <v>2017</v>
      </c>
      <c r="C37" s="115" t="s">
        <v>85</v>
      </c>
      <c r="D37" s="116">
        <v>14</v>
      </c>
      <c r="E37" s="116" t="s">
        <v>27</v>
      </c>
      <c r="F37" s="116">
        <v>11</v>
      </c>
      <c r="G37" s="116">
        <v>3</v>
      </c>
      <c r="H37" s="99"/>
      <c r="I37" s="99">
        <v>6</v>
      </c>
      <c r="J37" s="99">
        <v>2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68">
        <v>11</v>
      </c>
    </row>
    <row r="38" spans="1:25">
      <c r="A38" s="100" t="s">
        <v>88</v>
      </c>
      <c r="B38" s="98">
        <v>2017</v>
      </c>
      <c r="C38" s="115" t="s">
        <v>85</v>
      </c>
      <c r="D38" s="116">
        <v>14</v>
      </c>
      <c r="E38" s="116" t="s">
        <v>28</v>
      </c>
      <c r="F38" s="116">
        <v>27</v>
      </c>
      <c r="G38" s="116">
        <v>15</v>
      </c>
      <c r="H38" s="99"/>
      <c r="I38" s="99">
        <v>10</v>
      </c>
      <c r="J38" s="99">
        <v>2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68">
        <v>27</v>
      </c>
    </row>
    <row r="39" spans="1:25">
      <c r="A39" s="100" t="s">
        <v>88</v>
      </c>
      <c r="B39" s="98">
        <v>2017</v>
      </c>
      <c r="C39" s="115" t="s">
        <v>85</v>
      </c>
      <c r="D39" s="116">
        <v>14</v>
      </c>
      <c r="E39" s="116" t="s">
        <v>24</v>
      </c>
      <c r="F39" s="116">
        <v>51</v>
      </c>
      <c r="G39" s="116">
        <v>29</v>
      </c>
      <c r="H39" s="99"/>
      <c r="I39" s="99">
        <v>20</v>
      </c>
      <c r="J39" s="99">
        <v>2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68">
        <v>51</v>
      </c>
    </row>
    <row r="40" spans="1:25">
      <c r="A40" s="100" t="s">
        <v>88</v>
      </c>
      <c r="B40" s="98">
        <v>2017</v>
      </c>
      <c r="C40" s="115" t="s">
        <v>85</v>
      </c>
      <c r="D40" s="116">
        <v>17</v>
      </c>
      <c r="E40" s="116" t="s">
        <v>22</v>
      </c>
      <c r="F40" s="116">
        <v>35</v>
      </c>
      <c r="G40" s="116">
        <v>12</v>
      </c>
      <c r="H40" s="99"/>
      <c r="I40" s="99">
        <v>21</v>
      </c>
      <c r="J40" s="99">
        <v>2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68">
        <v>35</v>
      </c>
    </row>
    <row r="41" spans="1:25">
      <c r="A41" s="100" t="s">
        <v>88</v>
      </c>
      <c r="B41" s="98">
        <v>2017</v>
      </c>
      <c r="C41" s="115" t="s">
        <v>85</v>
      </c>
      <c r="D41" s="116">
        <v>17</v>
      </c>
      <c r="E41" s="116" t="s">
        <v>24</v>
      </c>
      <c r="F41" s="116">
        <v>45</v>
      </c>
      <c r="G41" s="116">
        <v>29</v>
      </c>
      <c r="H41" s="99"/>
      <c r="I41" s="99">
        <v>11</v>
      </c>
      <c r="J41" s="99">
        <v>2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68">
        <v>42</v>
      </c>
    </row>
    <row r="42" spans="1:25">
      <c r="A42" s="100" t="s">
        <v>88</v>
      </c>
      <c r="B42" s="98">
        <v>2017</v>
      </c>
      <c r="C42" s="115" t="s">
        <v>85</v>
      </c>
      <c r="D42" s="116">
        <v>17</v>
      </c>
      <c r="E42" s="116" t="s">
        <v>25</v>
      </c>
      <c r="F42" s="116">
        <v>23</v>
      </c>
      <c r="G42" s="116">
        <v>14</v>
      </c>
      <c r="H42" s="99"/>
      <c r="I42" s="99">
        <v>5</v>
      </c>
      <c r="J42" s="99">
        <v>2</v>
      </c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68">
        <v>21</v>
      </c>
    </row>
    <row r="43" spans="1:25">
      <c r="A43" s="100" t="s">
        <v>88</v>
      </c>
      <c r="B43" s="98">
        <v>2017</v>
      </c>
      <c r="C43" s="115" t="s">
        <v>85</v>
      </c>
      <c r="D43" s="99">
        <v>18</v>
      </c>
      <c r="E43" s="99" t="s">
        <v>21</v>
      </c>
      <c r="F43" s="116">
        <v>39</v>
      </c>
      <c r="G43" s="116"/>
      <c r="H43" s="99"/>
      <c r="I43" s="99"/>
      <c r="J43" s="99"/>
      <c r="K43" s="99"/>
      <c r="L43" s="99">
        <v>34</v>
      </c>
      <c r="M43" s="99"/>
      <c r="N43" s="99"/>
      <c r="O43" s="99"/>
      <c r="P43" s="99"/>
      <c r="Q43" s="99"/>
      <c r="R43" s="99"/>
      <c r="S43" s="99"/>
      <c r="T43" s="99"/>
      <c r="U43" s="99">
        <v>4</v>
      </c>
      <c r="V43" s="99">
        <v>2</v>
      </c>
      <c r="W43" s="99"/>
      <c r="X43" s="99"/>
      <c r="Y43" s="68">
        <v>40</v>
      </c>
    </row>
    <row r="44" spans="1:25">
      <c r="A44" s="100" t="s">
        <v>88</v>
      </c>
      <c r="B44" s="98">
        <v>2017</v>
      </c>
      <c r="C44" s="115" t="s">
        <v>85</v>
      </c>
      <c r="D44" s="116">
        <v>18</v>
      </c>
      <c r="E44" s="116" t="s">
        <v>22</v>
      </c>
      <c r="F44" s="116">
        <v>22</v>
      </c>
      <c r="G44" s="116">
        <v>11</v>
      </c>
      <c r="H44" s="99"/>
      <c r="I44" s="99">
        <v>9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68">
        <v>20</v>
      </c>
    </row>
    <row r="45" spans="1:25">
      <c r="A45" s="100" t="s">
        <v>88</v>
      </c>
      <c r="B45" s="98">
        <v>2017</v>
      </c>
      <c r="C45" s="115" t="s">
        <v>85</v>
      </c>
      <c r="D45" s="116">
        <v>18</v>
      </c>
      <c r="E45" s="116" t="s">
        <v>24</v>
      </c>
      <c r="F45" s="116">
        <v>50</v>
      </c>
      <c r="G45" s="116">
        <v>20</v>
      </c>
      <c r="H45" s="99"/>
      <c r="I45" s="99">
        <v>22</v>
      </c>
      <c r="J45" s="99">
        <v>8</v>
      </c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68">
        <v>50</v>
      </c>
    </row>
    <row r="46" spans="1:25">
      <c r="A46" s="100" t="s">
        <v>88</v>
      </c>
      <c r="B46" s="98">
        <v>2017</v>
      </c>
      <c r="C46" s="115" t="s">
        <v>85</v>
      </c>
      <c r="D46" s="116">
        <v>18</v>
      </c>
      <c r="E46" s="116" t="s">
        <v>25</v>
      </c>
      <c r="F46" s="116">
        <v>21</v>
      </c>
      <c r="G46" s="116">
        <v>7</v>
      </c>
      <c r="H46" s="99"/>
      <c r="I46" s="99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68">
        <v>18</v>
      </c>
    </row>
    <row r="47" spans="1:25">
      <c r="A47" s="100" t="s">
        <v>88</v>
      </c>
      <c r="B47" s="98">
        <v>2017</v>
      </c>
      <c r="C47" s="115" t="s">
        <v>85</v>
      </c>
      <c r="D47" s="116">
        <v>19</v>
      </c>
      <c r="E47" s="116" t="s">
        <v>22</v>
      </c>
      <c r="F47" s="116">
        <v>25</v>
      </c>
      <c r="G47" s="116">
        <v>13</v>
      </c>
      <c r="H47" s="99"/>
      <c r="I47" s="99">
        <v>6</v>
      </c>
      <c r="J47" s="99">
        <v>3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68">
        <v>22</v>
      </c>
    </row>
    <row r="48" spans="1:25">
      <c r="A48" s="100" t="s">
        <v>88</v>
      </c>
      <c r="B48" s="98">
        <v>2017</v>
      </c>
      <c r="C48" s="115" t="s">
        <v>85</v>
      </c>
      <c r="D48" s="116">
        <v>19</v>
      </c>
      <c r="E48" s="116" t="s">
        <v>24</v>
      </c>
      <c r="F48" s="116">
        <v>27</v>
      </c>
      <c r="G48" s="116">
        <v>6</v>
      </c>
      <c r="H48" s="99"/>
      <c r="I48" s="99">
        <v>19</v>
      </c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68">
        <v>25</v>
      </c>
    </row>
    <row r="49" spans="1:25">
      <c r="A49" s="100" t="s">
        <v>88</v>
      </c>
      <c r="B49" s="98">
        <v>2017</v>
      </c>
      <c r="C49" s="115" t="s">
        <v>85</v>
      </c>
      <c r="D49" s="99">
        <v>19</v>
      </c>
      <c r="E49" s="116" t="s">
        <v>25</v>
      </c>
      <c r="F49" s="116">
        <v>31</v>
      </c>
      <c r="G49" s="116">
        <v>7</v>
      </c>
      <c r="H49" s="99"/>
      <c r="I49" s="99">
        <v>11</v>
      </c>
      <c r="J49" s="99">
        <v>4</v>
      </c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68">
        <v>22</v>
      </c>
    </row>
    <row r="50" spans="1:25">
      <c r="A50" s="100" t="s">
        <v>88</v>
      </c>
      <c r="B50" s="98">
        <v>2017</v>
      </c>
      <c r="C50" s="115" t="s">
        <v>85</v>
      </c>
      <c r="D50" s="99">
        <v>20</v>
      </c>
      <c r="E50" s="99" t="s">
        <v>21</v>
      </c>
      <c r="F50" s="116">
        <v>40</v>
      </c>
      <c r="G50" s="116"/>
      <c r="H50" s="99"/>
      <c r="I50" s="99"/>
      <c r="J50" s="99"/>
      <c r="K50" s="99"/>
      <c r="L50" s="99"/>
      <c r="M50" s="99">
        <v>40</v>
      </c>
      <c r="N50" s="99"/>
      <c r="O50" s="99"/>
      <c r="P50" s="99"/>
      <c r="Q50" s="99"/>
      <c r="R50" s="99"/>
      <c r="S50" s="99"/>
      <c r="T50" s="99"/>
      <c r="U50" s="99">
        <v>2</v>
      </c>
      <c r="V50" s="99">
        <v>1</v>
      </c>
      <c r="W50" s="99"/>
      <c r="X50" s="99"/>
      <c r="Y50" s="68">
        <v>43</v>
      </c>
    </row>
    <row r="51" spans="1:25">
      <c r="A51" s="100" t="s">
        <v>88</v>
      </c>
      <c r="B51" s="98">
        <v>2017</v>
      </c>
      <c r="C51" s="115" t="s">
        <v>85</v>
      </c>
      <c r="D51" s="99">
        <v>20</v>
      </c>
      <c r="E51" s="116" t="s">
        <v>22</v>
      </c>
      <c r="F51" s="116">
        <v>51</v>
      </c>
      <c r="G51" s="116">
        <v>7</v>
      </c>
      <c r="H51" s="99"/>
      <c r="I51" s="99">
        <v>39</v>
      </c>
      <c r="J51" s="99">
        <v>4</v>
      </c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68">
        <v>50</v>
      </c>
    </row>
    <row r="52" spans="1:25">
      <c r="A52" s="100" t="s">
        <v>88</v>
      </c>
      <c r="B52" s="98">
        <v>2017</v>
      </c>
      <c r="C52" s="115" t="s">
        <v>85</v>
      </c>
      <c r="D52" s="99">
        <v>20</v>
      </c>
      <c r="E52" s="116" t="s">
        <v>25</v>
      </c>
      <c r="F52" s="116">
        <v>51</v>
      </c>
      <c r="G52" s="116">
        <v>9</v>
      </c>
      <c r="H52" s="99"/>
      <c r="I52" s="99">
        <v>38</v>
      </c>
      <c r="J52" s="99">
        <v>3</v>
      </c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68">
        <v>50</v>
      </c>
    </row>
    <row r="53" spans="1:25">
      <c r="A53" s="100" t="s">
        <v>88</v>
      </c>
      <c r="B53" s="98">
        <v>2017</v>
      </c>
      <c r="C53" s="115" t="s">
        <v>85</v>
      </c>
      <c r="D53" s="99">
        <v>21</v>
      </c>
      <c r="E53" s="99" t="s">
        <v>21</v>
      </c>
      <c r="F53" s="116">
        <v>20</v>
      </c>
      <c r="G53" s="116"/>
      <c r="H53" s="99">
        <v>11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68">
        <v>11</v>
      </c>
    </row>
    <row r="54" spans="1:25">
      <c r="A54" s="100" t="s">
        <v>88</v>
      </c>
      <c r="B54" s="98">
        <v>2017</v>
      </c>
      <c r="C54" s="115" t="s">
        <v>85</v>
      </c>
      <c r="D54" s="99">
        <v>21</v>
      </c>
      <c r="E54" s="116" t="s">
        <v>22</v>
      </c>
      <c r="F54" s="116">
        <v>45</v>
      </c>
      <c r="G54" s="116">
        <v>23</v>
      </c>
      <c r="H54" s="99"/>
      <c r="I54" s="99">
        <v>16</v>
      </c>
      <c r="J54" s="99">
        <v>6</v>
      </c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68">
        <v>45</v>
      </c>
    </row>
    <row r="55" spans="1:25">
      <c r="A55" s="100" t="s">
        <v>88</v>
      </c>
      <c r="B55" s="98">
        <v>2017</v>
      </c>
      <c r="C55" s="115" t="s">
        <v>85</v>
      </c>
      <c r="D55" s="99">
        <v>21</v>
      </c>
      <c r="E55" s="116" t="s">
        <v>27</v>
      </c>
      <c r="F55" s="116">
        <v>6</v>
      </c>
      <c r="G55" s="116"/>
      <c r="H55" s="99"/>
      <c r="I55" s="99"/>
      <c r="J55" s="99">
        <v>6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68">
        <v>6</v>
      </c>
    </row>
    <row r="56" spans="1:25">
      <c r="A56" s="100" t="s">
        <v>88</v>
      </c>
      <c r="B56" s="98">
        <v>2017</v>
      </c>
      <c r="C56" s="115" t="s">
        <v>85</v>
      </c>
      <c r="D56" s="99">
        <v>21</v>
      </c>
      <c r="E56" s="116" t="s">
        <v>28</v>
      </c>
      <c r="F56" s="116">
        <v>51</v>
      </c>
      <c r="G56" s="116">
        <v>27</v>
      </c>
      <c r="H56" s="99"/>
      <c r="I56" s="99">
        <v>16</v>
      </c>
      <c r="J56" s="99">
        <v>4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68">
        <v>47</v>
      </c>
    </row>
    <row r="57" spans="1:25">
      <c r="A57" s="100" t="s">
        <v>88</v>
      </c>
      <c r="B57" s="98">
        <v>2017</v>
      </c>
      <c r="C57" s="115" t="s">
        <v>85</v>
      </c>
      <c r="D57" s="99">
        <v>21</v>
      </c>
      <c r="E57" s="116" t="s">
        <v>24</v>
      </c>
      <c r="F57" s="116">
        <v>50</v>
      </c>
      <c r="G57" s="116">
        <v>27</v>
      </c>
      <c r="H57" s="99"/>
      <c r="I57" s="99">
        <v>20</v>
      </c>
      <c r="J57" s="99">
        <v>3</v>
      </c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68">
        <v>50</v>
      </c>
    </row>
    <row r="58" spans="1:25">
      <c r="A58" s="100" t="s">
        <v>88</v>
      </c>
      <c r="B58" s="98">
        <v>2017</v>
      </c>
      <c r="C58" s="115" t="s">
        <v>85</v>
      </c>
      <c r="D58" s="99">
        <v>24</v>
      </c>
      <c r="E58" s="99" t="s">
        <v>21</v>
      </c>
      <c r="F58" s="116">
        <v>15</v>
      </c>
      <c r="G58" s="116"/>
      <c r="H58" s="99">
        <v>15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68">
        <v>15</v>
      </c>
    </row>
    <row r="59" spans="1:25">
      <c r="A59" s="100" t="s">
        <v>88</v>
      </c>
      <c r="B59" s="98">
        <v>2017</v>
      </c>
      <c r="C59" s="115" t="s">
        <v>85</v>
      </c>
      <c r="D59" s="99">
        <v>24</v>
      </c>
      <c r="E59" s="116" t="s">
        <v>22</v>
      </c>
      <c r="F59" s="116">
        <v>43</v>
      </c>
      <c r="G59" s="116">
        <v>12</v>
      </c>
      <c r="H59" s="99"/>
      <c r="I59" s="99">
        <v>28</v>
      </c>
      <c r="J59" s="99">
        <v>3</v>
      </c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68">
        <v>43</v>
      </c>
    </row>
    <row r="60" spans="1:25">
      <c r="A60" s="100" t="s">
        <v>88</v>
      </c>
      <c r="B60" s="98">
        <v>2017</v>
      </c>
      <c r="C60" s="115" t="s">
        <v>85</v>
      </c>
      <c r="D60" s="99">
        <v>24</v>
      </c>
      <c r="E60" s="116" t="s">
        <v>24</v>
      </c>
      <c r="F60" s="116">
        <v>45</v>
      </c>
      <c r="G60" s="116">
        <v>22</v>
      </c>
      <c r="H60" s="99"/>
      <c r="I60" s="99">
        <v>20</v>
      </c>
      <c r="J60" s="99">
        <v>1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68">
        <v>43</v>
      </c>
    </row>
    <row r="61" spans="1:25">
      <c r="A61" s="100" t="s">
        <v>88</v>
      </c>
      <c r="B61" s="98">
        <v>2017</v>
      </c>
      <c r="C61" s="115" t="s">
        <v>85</v>
      </c>
      <c r="D61" s="99">
        <v>24</v>
      </c>
      <c r="E61" s="116" t="s">
        <v>25</v>
      </c>
      <c r="F61" s="116">
        <v>50</v>
      </c>
      <c r="G61" s="116">
        <v>27</v>
      </c>
      <c r="H61" s="99"/>
      <c r="I61" s="99">
        <v>16</v>
      </c>
      <c r="J61" s="99">
        <v>7</v>
      </c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68">
        <v>50</v>
      </c>
    </row>
    <row r="62" spans="1:25">
      <c r="A62" s="100" t="s">
        <v>88</v>
      </c>
      <c r="B62" s="98">
        <v>2017</v>
      </c>
      <c r="C62" s="115" t="s">
        <v>85</v>
      </c>
      <c r="D62" s="99">
        <v>25</v>
      </c>
      <c r="E62" s="116" t="s">
        <v>22</v>
      </c>
      <c r="F62" s="116">
        <v>37</v>
      </c>
      <c r="G62" s="116">
        <v>17</v>
      </c>
      <c r="H62" s="99"/>
      <c r="I62" s="99">
        <v>15</v>
      </c>
      <c r="J62" s="99">
        <v>4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68">
        <v>36</v>
      </c>
    </row>
    <row r="63" spans="1:25">
      <c r="A63" s="100" t="s">
        <v>88</v>
      </c>
      <c r="B63" s="98">
        <v>2017</v>
      </c>
      <c r="C63" s="115" t="s">
        <v>85</v>
      </c>
      <c r="D63" s="99">
        <v>25</v>
      </c>
      <c r="E63" s="116" t="s">
        <v>24</v>
      </c>
      <c r="F63" s="116">
        <v>47</v>
      </c>
      <c r="G63" s="116">
        <v>23</v>
      </c>
      <c r="H63" s="99"/>
      <c r="I63" s="99">
        <v>16</v>
      </c>
      <c r="J63" s="99">
        <v>3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68">
        <v>42</v>
      </c>
    </row>
    <row r="64" spans="1:25">
      <c r="A64" s="100" t="s">
        <v>88</v>
      </c>
      <c r="B64" s="98">
        <v>2017</v>
      </c>
      <c r="C64" s="115" t="s">
        <v>85</v>
      </c>
      <c r="D64" s="99">
        <v>25</v>
      </c>
      <c r="E64" s="116" t="s">
        <v>25</v>
      </c>
      <c r="F64" s="116">
        <v>23</v>
      </c>
      <c r="G64" s="116">
        <v>17</v>
      </c>
      <c r="H64" s="99"/>
      <c r="I64" s="99">
        <v>4</v>
      </c>
      <c r="J64" s="99">
        <v>2</v>
      </c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68">
        <v>23</v>
      </c>
    </row>
    <row r="65" spans="1:28">
      <c r="A65" s="100" t="s">
        <v>88</v>
      </c>
      <c r="B65" s="98">
        <v>2017</v>
      </c>
      <c r="C65" s="115" t="s">
        <v>85</v>
      </c>
      <c r="D65" s="99">
        <v>26</v>
      </c>
      <c r="E65" s="117" t="s">
        <v>21</v>
      </c>
      <c r="F65" s="116">
        <v>50</v>
      </c>
      <c r="G65" s="136" t="s">
        <v>90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8"/>
      <c r="Y65" s="68">
        <v>0</v>
      </c>
    </row>
    <row r="66" spans="1:28">
      <c r="A66" s="100" t="s">
        <v>88</v>
      </c>
      <c r="B66" s="98">
        <v>2017</v>
      </c>
      <c r="C66" s="115" t="s">
        <v>85</v>
      </c>
      <c r="D66" s="99">
        <v>26</v>
      </c>
      <c r="E66" s="118" t="s">
        <v>22</v>
      </c>
      <c r="F66" s="116">
        <v>11</v>
      </c>
      <c r="G66" s="136" t="s">
        <v>90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8"/>
      <c r="Y66" s="68">
        <v>0</v>
      </c>
    </row>
    <row r="67" spans="1:28">
      <c r="A67" s="100" t="s">
        <v>88</v>
      </c>
      <c r="B67" s="98">
        <v>2017</v>
      </c>
      <c r="C67" s="115" t="s">
        <v>85</v>
      </c>
      <c r="D67" s="99">
        <v>26</v>
      </c>
      <c r="E67" s="116" t="s">
        <v>22</v>
      </c>
      <c r="F67" s="116">
        <v>22</v>
      </c>
      <c r="G67" s="116">
        <v>11</v>
      </c>
      <c r="H67" s="99"/>
      <c r="I67" s="99">
        <v>8</v>
      </c>
      <c r="J67" s="99">
        <v>3</v>
      </c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68">
        <v>22</v>
      </c>
    </row>
    <row r="68" spans="1:28">
      <c r="A68" s="100" t="s">
        <v>88</v>
      </c>
      <c r="B68" s="98">
        <v>2017</v>
      </c>
      <c r="C68" s="115" t="s">
        <v>85</v>
      </c>
      <c r="D68" s="99">
        <v>26</v>
      </c>
      <c r="E68" s="118" t="s">
        <v>23</v>
      </c>
      <c r="F68" s="116">
        <v>15</v>
      </c>
      <c r="G68" s="116"/>
      <c r="H68" s="99">
        <v>15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68">
        <v>15</v>
      </c>
    </row>
    <row r="69" spans="1:28">
      <c r="A69" s="100" t="s">
        <v>88</v>
      </c>
      <c r="B69" s="98">
        <v>2017</v>
      </c>
      <c r="C69" s="115" t="s">
        <v>85</v>
      </c>
      <c r="D69" s="99">
        <v>26</v>
      </c>
      <c r="E69" s="116" t="s">
        <v>24</v>
      </c>
      <c r="F69" s="116">
        <v>37</v>
      </c>
      <c r="G69" s="116">
        <v>25</v>
      </c>
      <c r="H69" s="99"/>
      <c r="I69" s="99">
        <v>10</v>
      </c>
      <c r="J69" s="99">
        <v>2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68">
        <v>37</v>
      </c>
    </row>
    <row r="70" spans="1:28">
      <c r="A70" s="100" t="s">
        <v>88</v>
      </c>
      <c r="B70" s="98">
        <v>2017</v>
      </c>
      <c r="C70" s="115" t="s">
        <v>85</v>
      </c>
      <c r="D70" s="99">
        <v>26</v>
      </c>
      <c r="E70" s="116" t="s">
        <v>25</v>
      </c>
      <c r="F70" s="116">
        <v>26</v>
      </c>
      <c r="G70" s="116">
        <v>2</v>
      </c>
      <c r="H70" s="99"/>
      <c r="I70" s="99">
        <v>14</v>
      </c>
      <c r="J70" s="99">
        <v>10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68">
        <v>26</v>
      </c>
    </row>
    <row r="71" spans="1:28" hidden="1">
      <c r="A71" s="100" t="s">
        <v>80</v>
      </c>
      <c r="B71" s="98">
        <v>2017</v>
      </c>
      <c r="C71" s="98" t="s">
        <v>55</v>
      </c>
      <c r="D71" s="99">
        <v>1</v>
      </c>
      <c r="E71" s="99" t="s">
        <v>22</v>
      </c>
      <c r="F71" s="99">
        <v>22</v>
      </c>
      <c r="G71" s="99">
        <v>9</v>
      </c>
      <c r="H71" s="99">
        <v>0</v>
      </c>
      <c r="I71" s="99">
        <v>13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119">
        <f t="shared" ref="Y71:Y134" si="1">SUM(G71:X71)</f>
        <v>22</v>
      </c>
      <c r="Z71" s="120">
        <f>SUM(F71-Y71)</f>
        <v>0</v>
      </c>
      <c r="AA71" s="120"/>
      <c r="AB71" s="121"/>
    </row>
    <row r="72" spans="1:28" hidden="1">
      <c r="A72" s="100" t="s">
        <v>80</v>
      </c>
      <c r="B72" s="98">
        <v>2017</v>
      </c>
      <c r="C72" s="98" t="s">
        <v>55</v>
      </c>
      <c r="D72" s="99">
        <v>1</v>
      </c>
      <c r="E72" s="99" t="s">
        <v>23</v>
      </c>
      <c r="F72" s="99">
        <v>40</v>
      </c>
      <c r="G72" s="99">
        <v>10</v>
      </c>
      <c r="H72" s="99">
        <v>0</v>
      </c>
      <c r="I72" s="99">
        <v>1</v>
      </c>
      <c r="J72" s="99">
        <v>1</v>
      </c>
      <c r="K72" s="99">
        <v>0</v>
      </c>
      <c r="L72" s="99">
        <v>0</v>
      </c>
      <c r="M72" s="99">
        <v>26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2</v>
      </c>
      <c r="X72" s="99">
        <v>0</v>
      </c>
      <c r="Y72" s="119">
        <f t="shared" si="1"/>
        <v>40</v>
      </c>
      <c r="Z72" s="120">
        <f t="shared" ref="Z72:Z135" si="2">SUM(F72-Y72)</f>
        <v>0</v>
      </c>
      <c r="AA72" s="120"/>
      <c r="AB72" s="121"/>
    </row>
    <row r="73" spans="1:28" hidden="1">
      <c r="A73" s="100" t="s">
        <v>80</v>
      </c>
      <c r="B73" s="98">
        <v>2017</v>
      </c>
      <c r="C73" s="98" t="s">
        <v>55</v>
      </c>
      <c r="D73" s="99">
        <v>1</v>
      </c>
      <c r="E73" s="99" t="s">
        <v>24</v>
      </c>
      <c r="F73" s="99">
        <v>40</v>
      </c>
      <c r="G73" s="99">
        <v>27</v>
      </c>
      <c r="H73" s="99">
        <v>0</v>
      </c>
      <c r="I73" s="99">
        <v>11</v>
      </c>
      <c r="J73" s="99">
        <v>2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119">
        <f t="shared" si="1"/>
        <v>40</v>
      </c>
      <c r="Z73" s="120">
        <f t="shared" si="2"/>
        <v>0</v>
      </c>
      <c r="AA73" s="120"/>
      <c r="AB73" s="121"/>
    </row>
    <row r="74" spans="1:28" hidden="1">
      <c r="A74" s="100" t="s">
        <v>80</v>
      </c>
      <c r="B74" s="98">
        <v>2017</v>
      </c>
      <c r="C74" s="98" t="s">
        <v>55</v>
      </c>
      <c r="D74" s="99">
        <v>1</v>
      </c>
      <c r="E74" s="99" t="s">
        <v>25</v>
      </c>
      <c r="F74" s="99">
        <v>26</v>
      </c>
      <c r="G74" s="99">
        <v>18</v>
      </c>
      <c r="H74" s="99">
        <v>0</v>
      </c>
      <c r="I74" s="99">
        <v>6</v>
      </c>
      <c r="J74" s="99">
        <v>2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119">
        <f t="shared" si="1"/>
        <v>26</v>
      </c>
      <c r="Z74" s="120">
        <f t="shared" si="2"/>
        <v>0</v>
      </c>
      <c r="AA74" s="120"/>
      <c r="AB74" s="121"/>
    </row>
    <row r="75" spans="1:28" hidden="1">
      <c r="A75" s="100" t="s">
        <v>80</v>
      </c>
      <c r="B75" s="98">
        <v>2017</v>
      </c>
      <c r="C75" s="98" t="s">
        <v>55</v>
      </c>
      <c r="D75" s="99">
        <v>2</v>
      </c>
      <c r="E75" s="99" t="s">
        <v>21</v>
      </c>
      <c r="F75" s="99">
        <v>32</v>
      </c>
      <c r="G75" s="99">
        <v>0</v>
      </c>
      <c r="H75" s="99">
        <v>0</v>
      </c>
      <c r="I75" s="99">
        <v>30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2</v>
      </c>
      <c r="X75" s="99">
        <v>0</v>
      </c>
      <c r="Y75" s="119">
        <f t="shared" si="1"/>
        <v>32</v>
      </c>
      <c r="Z75" s="120">
        <f t="shared" si="2"/>
        <v>0</v>
      </c>
      <c r="AA75" s="120"/>
      <c r="AB75" s="121"/>
    </row>
    <row r="76" spans="1:28" hidden="1">
      <c r="A76" s="100" t="s">
        <v>80</v>
      </c>
      <c r="B76" s="98">
        <v>2017</v>
      </c>
      <c r="C76" s="98" t="s">
        <v>55</v>
      </c>
      <c r="D76" s="99">
        <v>2</v>
      </c>
      <c r="E76" s="99" t="s">
        <v>27</v>
      </c>
      <c r="F76" s="99">
        <v>24</v>
      </c>
      <c r="G76" s="99">
        <v>13</v>
      </c>
      <c r="H76" s="99">
        <v>0</v>
      </c>
      <c r="I76" s="99">
        <v>3</v>
      </c>
      <c r="J76" s="99">
        <v>8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119">
        <f t="shared" si="1"/>
        <v>24</v>
      </c>
      <c r="Z76" s="120">
        <f t="shared" si="2"/>
        <v>0</v>
      </c>
      <c r="AA76" s="120"/>
      <c r="AB76" s="121"/>
    </row>
    <row r="77" spans="1:28" hidden="1">
      <c r="A77" s="100" t="s">
        <v>80</v>
      </c>
      <c r="B77" s="98">
        <v>2017</v>
      </c>
      <c r="C77" s="98" t="s">
        <v>55</v>
      </c>
      <c r="D77" s="99">
        <v>2</v>
      </c>
      <c r="E77" s="99" t="s">
        <v>28</v>
      </c>
      <c r="F77" s="99">
        <v>50</v>
      </c>
      <c r="G77" s="99">
        <v>44</v>
      </c>
      <c r="H77" s="99">
        <v>0</v>
      </c>
      <c r="I77" s="99">
        <v>5</v>
      </c>
      <c r="J77" s="99">
        <v>1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119">
        <f t="shared" si="1"/>
        <v>50</v>
      </c>
      <c r="Z77" s="120">
        <f t="shared" si="2"/>
        <v>0</v>
      </c>
      <c r="AA77" s="120"/>
      <c r="AB77" s="121"/>
    </row>
    <row r="78" spans="1:28" hidden="1">
      <c r="A78" s="100" t="s">
        <v>80</v>
      </c>
      <c r="B78" s="98">
        <v>2017</v>
      </c>
      <c r="C78" s="98" t="s">
        <v>55</v>
      </c>
      <c r="D78" s="99">
        <v>2</v>
      </c>
      <c r="E78" s="99" t="s">
        <v>24</v>
      </c>
      <c r="F78" s="99">
        <v>50</v>
      </c>
      <c r="G78" s="99">
        <v>42</v>
      </c>
      <c r="H78" s="99">
        <v>0</v>
      </c>
      <c r="I78" s="99">
        <v>8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119">
        <f t="shared" si="1"/>
        <v>50</v>
      </c>
      <c r="Z78" s="120">
        <f t="shared" si="2"/>
        <v>0</v>
      </c>
      <c r="AA78" s="120"/>
      <c r="AB78" s="121"/>
    </row>
    <row r="79" spans="1:28" hidden="1">
      <c r="A79" s="100" t="s">
        <v>80</v>
      </c>
      <c r="B79" s="98">
        <v>2017</v>
      </c>
      <c r="C79" s="98" t="s">
        <v>55</v>
      </c>
      <c r="D79" s="116">
        <v>3</v>
      </c>
      <c r="E79" s="116" t="s">
        <v>24</v>
      </c>
      <c r="F79" s="116">
        <v>50</v>
      </c>
      <c r="G79" s="116">
        <v>38</v>
      </c>
      <c r="H79" s="116">
        <v>0</v>
      </c>
      <c r="I79" s="116">
        <v>11</v>
      </c>
      <c r="J79" s="116">
        <v>1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22">
        <v>0</v>
      </c>
      <c r="Y79" s="123">
        <f>SUM(G79:X79)</f>
        <v>50</v>
      </c>
      <c r="Z79" s="120">
        <f t="shared" si="2"/>
        <v>0</v>
      </c>
      <c r="AA79" s="120"/>
      <c r="AB79" s="121"/>
    </row>
    <row r="80" spans="1:28" hidden="1">
      <c r="A80" s="100" t="s">
        <v>80</v>
      </c>
      <c r="B80" s="98">
        <v>2017</v>
      </c>
      <c r="C80" s="98" t="s">
        <v>55</v>
      </c>
      <c r="D80" s="99">
        <v>5</v>
      </c>
      <c r="E80" s="99" t="s">
        <v>22</v>
      </c>
      <c r="F80" s="99">
        <v>23</v>
      </c>
      <c r="G80" s="99">
        <v>11</v>
      </c>
      <c r="H80" s="99">
        <v>0</v>
      </c>
      <c r="I80" s="99">
        <v>11</v>
      </c>
      <c r="J80" s="99">
        <v>1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119">
        <f t="shared" si="1"/>
        <v>23</v>
      </c>
      <c r="Z80" s="120">
        <f t="shared" si="2"/>
        <v>0</v>
      </c>
      <c r="AA80" s="120"/>
      <c r="AB80" s="121"/>
    </row>
    <row r="81" spans="1:28" hidden="1">
      <c r="A81" s="100" t="s">
        <v>80</v>
      </c>
      <c r="B81" s="98">
        <v>2017</v>
      </c>
      <c r="C81" s="98" t="s">
        <v>55</v>
      </c>
      <c r="D81" s="99">
        <v>5</v>
      </c>
      <c r="E81" s="99" t="s">
        <v>23</v>
      </c>
      <c r="F81" s="99">
        <v>20</v>
      </c>
      <c r="G81" s="99">
        <v>16</v>
      </c>
      <c r="H81" s="99">
        <v>0</v>
      </c>
      <c r="I81" s="99">
        <v>0</v>
      </c>
      <c r="J81" s="99">
        <v>4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119">
        <f t="shared" si="1"/>
        <v>20</v>
      </c>
      <c r="Z81" s="120">
        <f t="shared" si="2"/>
        <v>0</v>
      </c>
      <c r="AA81" s="120"/>
      <c r="AB81" s="121"/>
    </row>
    <row r="82" spans="1:28" hidden="1">
      <c r="A82" s="100" t="s">
        <v>80</v>
      </c>
      <c r="B82" s="98">
        <v>2017</v>
      </c>
      <c r="C82" s="98" t="s">
        <v>55</v>
      </c>
      <c r="D82" s="99">
        <v>5</v>
      </c>
      <c r="E82" s="99" t="s">
        <v>24</v>
      </c>
      <c r="F82" s="99">
        <v>40</v>
      </c>
      <c r="G82" s="99">
        <v>27</v>
      </c>
      <c r="H82" s="99">
        <v>0</v>
      </c>
      <c r="I82" s="99">
        <v>12</v>
      </c>
      <c r="J82" s="99">
        <v>1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119">
        <f t="shared" si="1"/>
        <v>40</v>
      </c>
      <c r="Z82" s="120">
        <f t="shared" si="2"/>
        <v>0</v>
      </c>
      <c r="AA82" s="120"/>
      <c r="AB82" s="121"/>
    </row>
    <row r="83" spans="1:28" hidden="1">
      <c r="A83" s="100" t="s">
        <v>80</v>
      </c>
      <c r="B83" s="98">
        <v>2017</v>
      </c>
      <c r="C83" s="98" t="s">
        <v>55</v>
      </c>
      <c r="D83" s="99">
        <v>5</v>
      </c>
      <c r="E83" s="99" t="s">
        <v>25</v>
      </c>
      <c r="F83" s="99">
        <v>13</v>
      </c>
      <c r="G83" s="99">
        <v>9</v>
      </c>
      <c r="H83" s="99">
        <v>0</v>
      </c>
      <c r="I83" s="99">
        <v>3</v>
      </c>
      <c r="J83" s="99">
        <v>1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119">
        <f t="shared" si="1"/>
        <v>13</v>
      </c>
      <c r="Z83" s="120">
        <f t="shared" si="2"/>
        <v>0</v>
      </c>
      <c r="AA83" s="120"/>
      <c r="AB83" s="121"/>
    </row>
    <row r="84" spans="1:28" hidden="1">
      <c r="A84" s="100" t="s">
        <v>80</v>
      </c>
      <c r="B84" s="98">
        <v>2017</v>
      </c>
      <c r="C84" s="98" t="s">
        <v>55</v>
      </c>
      <c r="D84" s="99">
        <v>6</v>
      </c>
      <c r="E84" s="99" t="s">
        <v>22</v>
      </c>
      <c r="F84" s="99">
        <v>26</v>
      </c>
      <c r="G84" s="99">
        <v>18</v>
      </c>
      <c r="H84" s="99">
        <v>0</v>
      </c>
      <c r="I84" s="99">
        <v>7</v>
      </c>
      <c r="J84" s="99">
        <v>1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119">
        <f t="shared" si="1"/>
        <v>26</v>
      </c>
      <c r="Z84" s="120">
        <f t="shared" si="2"/>
        <v>0</v>
      </c>
      <c r="AA84" s="120"/>
    </row>
    <row r="85" spans="1:28" hidden="1">
      <c r="A85" s="100" t="s">
        <v>80</v>
      </c>
      <c r="B85" s="98">
        <v>2017</v>
      </c>
      <c r="C85" s="98" t="s">
        <v>55</v>
      </c>
      <c r="D85" s="99">
        <v>6</v>
      </c>
      <c r="E85" s="99" t="s">
        <v>23</v>
      </c>
      <c r="F85" s="99">
        <v>11</v>
      </c>
      <c r="G85" s="99">
        <v>6</v>
      </c>
      <c r="H85" s="99">
        <v>0</v>
      </c>
      <c r="I85" s="99">
        <v>3</v>
      </c>
      <c r="J85" s="99">
        <v>2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119">
        <f t="shared" si="1"/>
        <v>11</v>
      </c>
      <c r="Z85" s="120">
        <f t="shared" si="2"/>
        <v>0</v>
      </c>
      <c r="AA85" s="120"/>
    </row>
    <row r="86" spans="1:28" hidden="1">
      <c r="A86" s="100" t="s">
        <v>80</v>
      </c>
      <c r="B86" s="98">
        <v>2017</v>
      </c>
      <c r="C86" s="98" t="s">
        <v>55</v>
      </c>
      <c r="D86" s="99">
        <v>6</v>
      </c>
      <c r="E86" s="99" t="s">
        <v>24</v>
      </c>
      <c r="F86" s="99">
        <v>25</v>
      </c>
      <c r="G86" s="99">
        <v>19</v>
      </c>
      <c r="H86" s="99">
        <v>0</v>
      </c>
      <c r="I86" s="99">
        <v>3</v>
      </c>
      <c r="J86" s="99">
        <v>3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119">
        <f t="shared" si="1"/>
        <v>25</v>
      </c>
      <c r="Z86" s="120">
        <f t="shared" si="2"/>
        <v>0</v>
      </c>
      <c r="AA86" s="120"/>
    </row>
    <row r="87" spans="1:28" hidden="1">
      <c r="A87" s="100" t="s">
        <v>80</v>
      </c>
      <c r="B87" s="98">
        <v>2017</v>
      </c>
      <c r="C87" s="98" t="s">
        <v>55</v>
      </c>
      <c r="D87" s="99">
        <v>6</v>
      </c>
      <c r="E87" s="99" t="s">
        <v>25</v>
      </c>
      <c r="F87" s="99">
        <v>41</v>
      </c>
      <c r="G87" s="99">
        <v>25</v>
      </c>
      <c r="H87" s="99">
        <v>0</v>
      </c>
      <c r="I87" s="99">
        <v>10</v>
      </c>
      <c r="J87" s="99">
        <v>6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119">
        <f t="shared" si="1"/>
        <v>41</v>
      </c>
      <c r="Z87" s="120">
        <f t="shared" si="2"/>
        <v>0</v>
      </c>
      <c r="AA87" s="120"/>
    </row>
    <row r="88" spans="1:28" hidden="1">
      <c r="A88" s="100" t="s">
        <v>80</v>
      </c>
      <c r="B88" s="98">
        <v>2017</v>
      </c>
      <c r="C88" s="98" t="s">
        <v>55</v>
      </c>
      <c r="D88" s="99">
        <v>7</v>
      </c>
      <c r="E88" s="99" t="s">
        <v>22</v>
      </c>
      <c r="F88" s="99">
        <v>48</v>
      </c>
      <c r="G88" s="99">
        <v>28</v>
      </c>
      <c r="H88" s="99">
        <v>0</v>
      </c>
      <c r="I88" s="99">
        <v>18</v>
      </c>
      <c r="J88" s="99">
        <v>2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119">
        <f t="shared" si="1"/>
        <v>48</v>
      </c>
      <c r="Z88" s="120">
        <f t="shared" si="2"/>
        <v>0</v>
      </c>
      <c r="AA88" s="120"/>
    </row>
    <row r="89" spans="1:28" hidden="1">
      <c r="A89" s="100" t="s">
        <v>80</v>
      </c>
      <c r="B89" s="98">
        <v>2017</v>
      </c>
      <c r="C89" s="98" t="s">
        <v>55</v>
      </c>
      <c r="D89" s="99">
        <v>7</v>
      </c>
      <c r="E89" s="99" t="s">
        <v>27</v>
      </c>
      <c r="F89" s="99">
        <v>26</v>
      </c>
      <c r="G89" s="99">
        <v>17</v>
      </c>
      <c r="H89" s="99">
        <v>0</v>
      </c>
      <c r="I89" s="99">
        <v>9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119">
        <f t="shared" si="1"/>
        <v>26</v>
      </c>
      <c r="Z89" s="120">
        <f t="shared" si="2"/>
        <v>0</v>
      </c>
      <c r="AA89" s="120"/>
    </row>
    <row r="90" spans="1:28" hidden="1">
      <c r="A90" s="100" t="s">
        <v>80</v>
      </c>
      <c r="B90" s="98">
        <v>2017</v>
      </c>
      <c r="C90" s="98" t="s">
        <v>55</v>
      </c>
      <c r="D90" s="99">
        <v>7</v>
      </c>
      <c r="E90" s="99" t="s">
        <v>28</v>
      </c>
      <c r="F90" s="99">
        <v>51</v>
      </c>
      <c r="G90" s="99">
        <v>41</v>
      </c>
      <c r="H90" s="99">
        <v>0</v>
      </c>
      <c r="I90" s="99">
        <v>10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119">
        <f t="shared" si="1"/>
        <v>51</v>
      </c>
      <c r="Z90" s="120">
        <f t="shared" si="2"/>
        <v>0</v>
      </c>
      <c r="AA90" s="120"/>
    </row>
    <row r="91" spans="1:28" hidden="1">
      <c r="A91" s="100" t="s">
        <v>80</v>
      </c>
      <c r="B91" s="98">
        <v>2017</v>
      </c>
      <c r="C91" s="98" t="s">
        <v>55</v>
      </c>
      <c r="D91" s="99">
        <v>7</v>
      </c>
      <c r="E91" s="99" t="s">
        <v>24</v>
      </c>
      <c r="F91" s="99">
        <v>27</v>
      </c>
      <c r="G91" s="99">
        <v>18</v>
      </c>
      <c r="H91" s="99">
        <v>0</v>
      </c>
      <c r="I91" s="99">
        <v>9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119">
        <f t="shared" si="1"/>
        <v>27</v>
      </c>
      <c r="Z91" s="120">
        <f t="shared" si="2"/>
        <v>0</v>
      </c>
      <c r="AA91" s="120"/>
    </row>
    <row r="92" spans="1:28" hidden="1">
      <c r="A92" s="100" t="s">
        <v>80</v>
      </c>
      <c r="B92" s="98">
        <v>2017</v>
      </c>
      <c r="C92" s="98" t="s">
        <v>55</v>
      </c>
      <c r="D92" s="99">
        <v>8</v>
      </c>
      <c r="E92" s="99" t="s">
        <v>22</v>
      </c>
      <c r="F92" s="99">
        <v>53</v>
      </c>
      <c r="G92" s="99">
        <v>49</v>
      </c>
      <c r="H92" s="99">
        <v>0</v>
      </c>
      <c r="I92" s="99">
        <v>4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119">
        <f t="shared" si="1"/>
        <v>53</v>
      </c>
      <c r="Z92" s="120">
        <f t="shared" si="2"/>
        <v>0</v>
      </c>
      <c r="AA92" s="120"/>
    </row>
    <row r="93" spans="1:28" hidden="1">
      <c r="A93" s="100" t="s">
        <v>80</v>
      </c>
      <c r="B93" s="98">
        <v>2017</v>
      </c>
      <c r="C93" s="98" t="s">
        <v>55</v>
      </c>
      <c r="D93" s="99">
        <v>8</v>
      </c>
      <c r="E93" s="99" t="s">
        <v>23</v>
      </c>
      <c r="F93" s="99">
        <v>30</v>
      </c>
      <c r="G93" s="99">
        <v>0</v>
      </c>
      <c r="H93" s="99">
        <v>0</v>
      </c>
      <c r="I93" s="99">
        <v>30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119">
        <f t="shared" si="1"/>
        <v>30</v>
      </c>
      <c r="Z93" s="120">
        <f t="shared" si="2"/>
        <v>0</v>
      </c>
      <c r="AA93" s="120"/>
    </row>
    <row r="94" spans="1:28" hidden="1">
      <c r="A94" s="100" t="s">
        <v>80</v>
      </c>
      <c r="B94" s="98">
        <v>2017</v>
      </c>
      <c r="C94" s="98" t="s">
        <v>55</v>
      </c>
      <c r="D94" s="99">
        <v>8</v>
      </c>
      <c r="E94" s="99" t="s">
        <v>23</v>
      </c>
      <c r="F94" s="99">
        <v>25</v>
      </c>
      <c r="G94" s="99">
        <v>17</v>
      </c>
      <c r="H94" s="99">
        <v>0</v>
      </c>
      <c r="I94" s="99">
        <v>6</v>
      </c>
      <c r="J94" s="99">
        <v>2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119">
        <f t="shared" si="1"/>
        <v>25</v>
      </c>
      <c r="Z94" s="120">
        <f t="shared" si="2"/>
        <v>0</v>
      </c>
      <c r="AA94" s="120"/>
    </row>
    <row r="95" spans="1:28" hidden="1">
      <c r="A95" s="100" t="s">
        <v>80</v>
      </c>
      <c r="B95" s="98">
        <v>2017</v>
      </c>
      <c r="C95" s="98" t="s">
        <v>55</v>
      </c>
      <c r="D95" s="99">
        <v>8</v>
      </c>
      <c r="E95" s="99" t="s">
        <v>24</v>
      </c>
      <c r="F95" s="99">
        <v>54</v>
      </c>
      <c r="G95" s="99">
        <v>35</v>
      </c>
      <c r="H95" s="99">
        <v>0</v>
      </c>
      <c r="I95" s="99">
        <v>19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119">
        <f t="shared" si="1"/>
        <v>54</v>
      </c>
      <c r="Z95" s="120">
        <f t="shared" si="2"/>
        <v>0</v>
      </c>
      <c r="AA95" s="120"/>
    </row>
    <row r="96" spans="1:28" hidden="1">
      <c r="A96" s="100" t="s">
        <v>80</v>
      </c>
      <c r="B96" s="98">
        <v>2017</v>
      </c>
      <c r="C96" s="98" t="s">
        <v>55</v>
      </c>
      <c r="D96" s="99">
        <v>8</v>
      </c>
      <c r="E96" s="99" t="s">
        <v>25</v>
      </c>
      <c r="F96" s="99">
        <v>51</v>
      </c>
      <c r="G96" s="99">
        <v>30</v>
      </c>
      <c r="H96" s="99">
        <v>0</v>
      </c>
      <c r="I96" s="99">
        <v>20</v>
      </c>
      <c r="J96" s="99">
        <v>1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119">
        <f t="shared" si="1"/>
        <v>51</v>
      </c>
      <c r="Z96" s="120">
        <f t="shared" si="2"/>
        <v>0</v>
      </c>
      <c r="AA96" s="120"/>
    </row>
    <row r="97" spans="1:27" hidden="1">
      <c r="A97" s="100" t="s">
        <v>80</v>
      </c>
      <c r="B97" s="98">
        <v>2017</v>
      </c>
      <c r="C97" s="98" t="s">
        <v>55</v>
      </c>
      <c r="D97" s="99">
        <v>9</v>
      </c>
      <c r="E97" s="99" t="s">
        <v>27</v>
      </c>
      <c r="F97" s="99">
        <v>4</v>
      </c>
      <c r="G97" s="99">
        <v>2</v>
      </c>
      <c r="H97" s="99">
        <v>0</v>
      </c>
      <c r="I97" s="99">
        <v>0</v>
      </c>
      <c r="J97" s="99">
        <v>2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119">
        <f t="shared" si="1"/>
        <v>4</v>
      </c>
      <c r="Z97" s="120">
        <f t="shared" si="2"/>
        <v>0</v>
      </c>
      <c r="AA97" s="120"/>
    </row>
    <row r="98" spans="1:27" hidden="1">
      <c r="A98" s="100" t="s">
        <v>80</v>
      </c>
      <c r="B98" s="98">
        <v>2017</v>
      </c>
      <c r="C98" s="98" t="s">
        <v>55</v>
      </c>
      <c r="D98" s="99">
        <v>9</v>
      </c>
      <c r="E98" s="99" t="s">
        <v>28</v>
      </c>
      <c r="F98" s="99">
        <v>63</v>
      </c>
      <c r="G98" s="99">
        <v>50</v>
      </c>
      <c r="H98" s="99">
        <v>0</v>
      </c>
      <c r="I98" s="99">
        <v>13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119">
        <f t="shared" si="1"/>
        <v>63</v>
      </c>
      <c r="Z98" s="120">
        <f t="shared" si="2"/>
        <v>0</v>
      </c>
      <c r="AA98" s="120"/>
    </row>
    <row r="99" spans="1:27" hidden="1">
      <c r="A99" s="100" t="s">
        <v>80</v>
      </c>
      <c r="B99" s="98">
        <v>2017</v>
      </c>
      <c r="C99" s="98" t="s">
        <v>55</v>
      </c>
      <c r="D99" s="99">
        <v>9</v>
      </c>
      <c r="E99" s="99" t="s">
        <v>24</v>
      </c>
      <c r="F99" s="99">
        <v>52</v>
      </c>
      <c r="G99" s="99">
        <v>42</v>
      </c>
      <c r="H99" s="99">
        <v>0</v>
      </c>
      <c r="I99" s="99">
        <v>9</v>
      </c>
      <c r="J99" s="99">
        <v>1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119">
        <f t="shared" si="1"/>
        <v>52</v>
      </c>
      <c r="Z99" s="120">
        <f t="shared" si="2"/>
        <v>0</v>
      </c>
      <c r="AA99" s="120"/>
    </row>
    <row r="100" spans="1:27" hidden="1">
      <c r="A100" s="100" t="s">
        <v>80</v>
      </c>
      <c r="B100" s="98">
        <v>2017</v>
      </c>
      <c r="C100" s="98" t="s">
        <v>55</v>
      </c>
      <c r="D100" s="99">
        <v>12</v>
      </c>
      <c r="E100" s="99" t="s">
        <v>22</v>
      </c>
      <c r="F100" s="99">
        <v>40</v>
      </c>
      <c r="G100" s="99">
        <v>28</v>
      </c>
      <c r="H100" s="99">
        <v>0</v>
      </c>
      <c r="I100" s="99">
        <v>6</v>
      </c>
      <c r="J100" s="99">
        <v>6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119">
        <f t="shared" si="1"/>
        <v>40</v>
      </c>
      <c r="Z100" s="120">
        <f t="shared" si="2"/>
        <v>0</v>
      </c>
      <c r="AA100" s="120"/>
    </row>
    <row r="101" spans="1:27" hidden="1">
      <c r="A101" s="100" t="s">
        <v>80</v>
      </c>
      <c r="B101" s="98">
        <v>2017</v>
      </c>
      <c r="C101" s="98" t="s">
        <v>55</v>
      </c>
      <c r="D101" s="99">
        <v>12</v>
      </c>
      <c r="E101" s="99" t="s">
        <v>24</v>
      </c>
      <c r="F101" s="99">
        <v>30</v>
      </c>
      <c r="G101" s="99">
        <v>13</v>
      </c>
      <c r="H101" s="99">
        <v>0</v>
      </c>
      <c r="I101" s="99">
        <v>11</v>
      </c>
      <c r="J101" s="99">
        <v>6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119">
        <f t="shared" si="1"/>
        <v>30</v>
      </c>
      <c r="Z101" s="120">
        <f t="shared" si="2"/>
        <v>0</v>
      </c>
      <c r="AA101" s="120"/>
    </row>
    <row r="102" spans="1:27" hidden="1">
      <c r="A102" s="100" t="s">
        <v>80</v>
      </c>
      <c r="B102" s="98">
        <v>2017</v>
      </c>
      <c r="C102" s="98" t="s">
        <v>55</v>
      </c>
      <c r="D102" s="99">
        <v>12</v>
      </c>
      <c r="E102" s="99" t="s">
        <v>25</v>
      </c>
      <c r="F102" s="99">
        <v>26</v>
      </c>
      <c r="G102" s="99">
        <v>10</v>
      </c>
      <c r="H102" s="99">
        <v>0</v>
      </c>
      <c r="I102" s="99">
        <v>10</v>
      </c>
      <c r="J102" s="99">
        <v>6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119">
        <f t="shared" si="1"/>
        <v>26</v>
      </c>
      <c r="Z102" s="120">
        <f t="shared" si="2"/>
        <v>0</v>
      </c>
      <c r="AA102" s="120"/>
    </row>
    <row r="103" spans="1:27" hidden="1">
      <c r="A103" s="100" t="s">
        <v>80</v>
      </c>
      <c r="B103" s="98">
        <v>2017</v>
      </c>
      <c r="C103" s="98" t="s">
        <v>55</v>
      </c>
      <c r="D103" s="99">
        <v>13</v>
      </c>
      <c r="E103" s="99" t="s">
        <v>22</v>
      </c>
      <c r="F103" s="99">
        <v>16</v>
      </c>
      <c r="G103" s="99">
        <v>9</v>
      </c>
      <c r="H103" s="99">
        <v>0</v>
      </c>
      <c r="I103" s="99">
        <v>4</v>
      </c>
      <c r="J103" s="99">
        <v>3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119">
        <f t="shared" si="1"/>
        <v>16</v>
      </c>
      <c r="Z103" s="120">
        <f t="shared" si="2"/>
        <v>0</v>
      </c>
      <c r="AA103" s="120"/>
    </row>
    <row r="104" spans="1:27" hidden="1">
      <c r="A104" s="100" t="s">
        <v>80</v>
      </c>
      <c r="B104" s="98">
        <v>2017</v>
      </c>
      <c r="C104" s="98" t="s">
        <v>55</v>
      </c>
      <c r="D104" s="99">
        <v>13</v>
      </c>
      <c r="E104" s="99" t="s">
        <v>23</v>
      </c>
      <c r="F104" s="99">
        <v>10</v>
      </c>
      <c r="G104" s="99">
        <v>5</v>
      </c>
      <c r="H104" s="99">
        <v>0</v>
      </c>
      <c r="I104" s="99">
        <v>4</v>
      </c>
      <c r="J104" s="99">
        <v>1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119">
        <f t="shared" si="1"/>
        <v>10</v>
      </c>
      <c r="Z104" s="120">
        <f t="shared" si="2"/>
        <v>0</v>
      </c>
      <c r="AA104" s="120"/>
    </row>
    <row r="105" spans="1:27" hidden="1">
      <c r="A105" s="100" t="s">
        <v>80</v>
      </c>
      <c r="B105" s="98">
        <v>2017</v>
      </c>
      <c r="C105" s="98" t="s">
        <v>55</v>
      </c>
      <c r="D105" s="99">
        <v>13</v>
      </c>
      <c r="E105" s="99" t="s">
        <v>24</v>
      </c>
      <c r="F105" s="99">
        <v>30</v>
      </c>
      <c r="G105" s="99">
        <v>22</v>
      </c>
      <c r="H105" s="99">
        <v>0</v>
      </c>
      <c r="I105" s="99">
        <v>3</v>
      </c>
      <c r="J105" s="99">
        <v>5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119">
        <f t="shared" si="1"/>
        <v>30</v>
      </c>
      <c r="Z105" s="120">
        <f t="shared" si="2"/>
        <v>0</v>
      </c>
      <c r="AA105" s="120"/>
    </row>
    <row r="106" spans="1:27" hidden="1">
      <c r="A106" s="100" t="s">
        <v>80</v>
      </c>
      <c r="B106" s="98">
        <v>2017</v>
      </c>
      <c r="C106" s="98" t="s">
        <v>55</v>
      </c>
      <c r="D106" s="99">
        <v>13</v>
      </c>
      <c r="E106" s="99" t="s">
        <v>25</v>
      </c>
      <c r="F106" s="99">
        <v>19</v>
      </c>
      <c r="G106" s="99">
        <v>15</v>
      </c>
      <c r="H106" s="99">
        <v>0</v>
      </c>
      <c r="I106" s="99">
        <v>4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119">
        <f t="shared" si="1"/>
        <v>19</v>
      </c>
      <c r="Z106" s="120">
        <f t="shared" si="2"/>
        <v>0</v>
      </c>
      <c r="AA106" s="120"/>
    </row>
    <row r="107" spans="1:27" hidden="1">
      <c r="A107" s="100" t="s">
        <v>80</v>
      </c>
      <c r="B107" s="98">
        <v>2017</v>
      </c>
      <c r="C107" s="98" t="s">
        <v>55</v>
      </c>
      <c r="D107" s="99">
        <v>14</v>
      </c>
      <c r="E107" s="99" t="s">
        <v>22</v>
      </c>
      <c r="F107" s="99">
        <v>23</v>
      </c>
      <c r="G107" s="99">
        <v>13</v>
      </c>
      <c r="H107" s="99">
        <v>0</v>
      </c>
      <c r="I107" s="99">
        <v>7</v>
      </c>
      <c r="J107" s="99">
        <v>3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119">
        <f t="shared" si="1"/>
        <v>23</v>
      </c>
      <c r="Z107" s="120">
        <f t="shared" si="2"/>
        <v>0</v>
      </c>
      <c r="AA107" s="120"/>
    </row>
    <row r="108" spans="1:27" hidden="1">
      <c r="A108" s="100" t="s">
        <v>80</v>
      </c>
      <c r="B108" s="98">
        <v>2017</v>
      </c>
      <c r="C108" s="98" t="s">
        <v>55</v>
      </c>
      <c r="D108" s="99">
        <v>14</v>
      </c>
      <c r="E108" s="99" t="s">
        <v>24</v>
      </c>
      <c r="F108" s="99">
        <v>26</v>
      </c>
      <c r="G108" s="99">
        <v>15</v>
      </c>
      <c r="H108" s="99">
        <v>0</v>
      </c>
      <c r="I108" s="99">
        <v>9</v>
      </c>
      <c r="J108" s="99">
        <v>2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119">
        <f t="shared" si="1"/>
        <v>26</v>
      </c>
      <c r="Z108" s="120">
        <f t="shared" si="2"/>
        <v>0</v>
      </c>
      <c r="AA108" s="120"/>
    </row>
    <row r="109" spans="1:27" hidden="1">
      <c r="A109" s="100" t="s">
        <v>80</v>
      </c>
      <c r="B109" s="98">
        <v>2017</v>
      </c>
      <c r="C109" s="98" t="s">
        <v>55</v>
      </c>
      <c r="D109" s="99">
        <v>14</v>
      </c>
      <c r="E109" s="99" t="s">
        <v>25</v>
      </c>
      <c r="F109" s="99">
        <v>10</v>
      </c>
      <c r="G109" s="99">
        <v>8</v>
      </c>
      <c r="H109" s="99">
        <v>0</v>
      </c>
      <c r="I109" s="99">
        <v>2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119">
        <f t="shared" si="1"/>
        <v>10</v>
      </c>
      <c r="Z109" s="120">
        <f t="shared" si="2"/>
        <v>0</v>
      </c>
      <c r="AA109" s="120"/>
    </row>
    <row r="110" spans="1:27" hidden="1">
      <c r="A110" s="100" t="s">
        <v>80</v>
      </c>
      <c r="B110" s="98">
        <v>2017</v>
      </c>
      <c r="C110" s="98" t="s">
        <v>55</v>
      </c>
      <c r="D110" s="99">
        <v>15</v>
      </c>
      <c r="E110" s="99" t="s">
        <v>21</v>
      </c>
      <c r="F110" s="99">
        <v>45</v>
      </c>
      <c r="G110" s="99">
        <v>0</v>
      </c>
      <c r="H110" s="99">
        <v>0</v>
      </c>
      <c r="I110" s="99">
        <v>6</v>
      </c>
      <c r="J110" s="99">
        <v>0</v>
      </c>
      <c r="K110" s="99">
        <v>39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119">
        <f t="shared" si="1"/>
        <v>45</v>
      </c>
      <c r="Z110" s="120">
        <f t="shared" si="2"/>
        <v>0</v>
      </c>
      <c r="AA110" s="120"/>
    </row>
    <row r="111" spans="1:27" hidden="1">
      <c r="A111" s="100" t="s">
        <v>80</v>
      </c>
      <c r="B111" s="98">
        <v>2017</v>
      </c>
      <c r="C111" s="98" t="s">
        <v>55</v>
      </c>
      <c r="D111" s="99">
        <v>15</v>
      </c>
      <c r="E111" s="99" t="s">
        <v>22</v>
      </c>
      <c r="F111" s="99">
        <v>24</v>
      </c>
      <c r="G111" s="99">
        <v>10</v>
      </c>
      <c r="H111" s="99">
        <v>0</v>
      </c>
      <c r="I111" s="99">
        <v>9</v>
      </c>
      <c r="J111" s="99">
        <v>5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119">
        <f t="shared" si="1"/>
        <v>24</v>
      </c>
      <c r="Z111" s="120">
        <f t="shared" si="2"/>
        <v>0</v>
      </c>
      <c r="AA111" s="120"/>
    </row>
    <row r="112" spans="1:27" hidden="1">
      <c r="A112" s="100" t="s">
        <v>80</v>
      </c>
      <c r="B112" s="98">
        <v>2017</v>
      </c>
      <c r="C112" s="98" t="s">
        <v>55</v>
      </c>
      <c r="D112" s="99">
        <v>15</v>
      </c>
      <c r="E112" s="99" t="s">
        <v>24</v>
      </c>
      <c r="F112" s="99">
        <v>49</v>
      </c>
      <c r="G112" s="99">
        <v>17</v>
      </c>
      <c r="H112" s="99">
        <v>0</v>
      </c>
      <c r="I112" s="99">
        <v>27</v>
      </c>
      <c r="J112" s="99">
        <v>5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119">
        <f t="shared" si="1"/>
        <v>49</v>
      </c>
      <c r="Z112" s="120">
        <f t="shared" si="2"/>
        <v>0</v>
      </c>
      <c r="AA112" s="120"/>
    </row>
    <row r="113" spans="1:27" hidden="1">
      <c r="A113" s="100" t="s">
        <v>80</v>
      </c>
      <c r="B113" s="98">
        <v>2017</v>
      </c>
      <c r="C113" s="98" t="s">
        <v>55</v>
      </c>
      <c r="D113" s="99">
        <v>15</v>
      </c>
      <c r="E113" s="99" t="s">
        <v>25</v>
      </c>
      <c r="F113" s="99">
        <v>25</v>
      </c>
      <c r="G113" s="99">
        <v>13</v>
      </c>
      <c r="H113" s="99">
        <v>0</v>
      </c>
      <c r="I113" s="99">
        <v>12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119">
        <f t="shared" si="1"/>
        <v>25</v>
      </c>
      <c r="Z113" s="120">
        <f t="shared" si="2"/>
        <v>0</v>
      </c>
      <c r="AA113" s="120"/>
    </row>
    <row r="114" spans="1:27" hidden="1">
      <c r="A114" s="100" t="s">
        <v>80</v>
      </c>
      <c r="B114" s="98">
        <v>2017</v>
      </c>
      <c r="C114" s="98" t="s">
        <v>55</v>
      </c>
      <c r="D114" s="99">
        <v>16</v>
      </c>
      <c r="E114" s="99" t="s">
        <v>22</v>
      </c>
      <c r="F114" s="99">
        <v>41</v>
      </c>
      <c r="G114" s="99">
        <v>35</v>
      </c>
      <c r="H114" s="99">
        <v>0</v>
      </c>
      <c r="I114" s="99">
        <v>6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119">
        <f t="shared" si="1"/>
        <v>41</v>
      </c>
      <c r="Z114" s="120">
        <f t="shared" si="2"/>
        <v>0</v>
      </c>
      <c r="AA114" s="120"/>
    </row>
    <row r="115" spans="1:27" hidden="1">
      <c r="A115" s="100" t="s">
        <v>80</v>
      </c>
      <c r="B115" s="98">
        <v>2017</v>
      </c>
      <c r="C115" s="98" t="s">
        <v>55</v>
      </c>
      <c r="D115" s="99">
        <v>16</v>
      </c>
      <c r="E115" s="99" t="s">
        <v>28</v>
      </c>
      <c r="F115" s="99">
        <v>51</v>
      </c>
      <c r="G115" s="99">
        <v>37</v>
      </c>
      <c r="H115" s="99">
        <v>0</v>
      </c>
      <c r="I115" s="99">
        <v>12</v>
      </c>
      <c r="J115" s="99">
        <v>2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119">
        <f t="shared" si="1"/>
        <v>51</v>
      </c>
      <c r="Z115" s="120">
        <f t="shared" si="2"/>
        <v>0</v>
      </c>
      <c r="AA115" s="120"/>
    </row>
    <row r="116" spans="1:27" hidden="1">
      <c r="A116" s="100" t="s">
        <v>80</v>
      </c>
      <c r="B116" s="98">
        <v>2017</v>
      </c>
      <c r="C116" s="98" t="s">
        <v>55</v>
      </c>
      <c r="D116" s="99">
        <v>16</v>
      </c>
      <c r="E116" s="99" t="s">
        <v>24</v>
      </c>
      <c r="F116" s="99">
        <v>53</v>
      </c>
      <c r="G116" s="99">
        <v>42</v>
      </c>
      <c r="H116" s="99">
        <v>0</v>
      </c>
      <c r="I116" s="99">
        <v>11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119">
        <f t="shared" si="1"/>
        <v>53</v>
      </c>
      <c r="Z116" s="120">
        <f t="shared" si="2"/>
        <v>0</v>
      </c>
      <c r="AA116" s="120"/>
    </row>
    <row r="117" spans="1:27" hidden="1">
      <c r="A117" s="100" t="s">
        <v>80</v>
      </c>
      <c r="B117" s="98">
        <v>2017</v>
      </c>
      <c r="C117" s="98" t="s">
        <v>55</v>
      </c>
      <c r="D117" s="99">
        <v>19</v>
      </c>
      <c r="E117" s="99" t="s">
        <v>22</v>
      </c>
      <c r="F117" s="99">
        <v>35</v>
      </c>
      <c r="G117" s="99">
        <v>13</v>
      </c>
      <c r="H117" s="99">
        <v>0</v>
      </c>
      <c r="I117" s="99">
        <v>20</v>
      </c>
      <c r="J117" s="99">
        <v>2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119">
        <f t="shared" si="1"/>
        <v>35</v>
      </c>
      <c r="Z117" s="120">
        <f t="shared" si="2"/>
        <v>0</v>
      </c>
      <c r="AA117" s="120"/>
    </row>
    <row r="118" spans="1:27" hidden="1">
      <c r="A118" s="100" t="s">
        <v>80</v>
      </c>
      <c r="B118" s="98">
        <v>2017</v>
      </c>
      <c r="C118" s="98" t="s">
        <v>55</v>
      </c>
      <c r="D118" s="99">
        <v>19</v>
      </c>
      <c r="E118" s="99" t="s">
        <v>24</v>
      </c>
      <c r="F118" s="99">
        <v>18</v>
      </c>
      <c r="G118" s="99">
        <v>10</v>
      </c>
      <c r="H118" s="99">
        <v>0</v>
      </c>
      <c r="I118" s="99">
        <v>7</v>
      </c>
      <c r="J118" s="99">
        <v>1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119">
        <f t="shared" si="1"/>
        <v>18</v>
      </c>
      <c r="Z118" s="120">
        <f t="shared" si="2"/>
        <v>0</v>
      </c>
      <c r="AA118" s="120"/>
    </row>
    <row r="119" spans="1:27" hidden="1">
      <c r="A119" s="100" t="s">
        <v>80</v>
      </c>
      <c r="B119" s="98">
        <v>2017</v>
      </c>
      <c r="C119" s="98" t="s">
        <v>55</v>
      </c>
      <c r="D119" s="99">
        <v>19</v>
      </c>
      <c r="E119" s="99" t="s">
        <v>25</v>
      </c>
      <c r="F119" s="99">
        <v>28</v>
      </c>
      <c r="G119" s="99">
        <v>16</v>
      </c>
      <c r="H119" s="99">
        <v>0</v>
      </c>
      <c r="I119" s="99">
        <v>9</v>
      </c>
      <c r="J119" s="99">
        <v>3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119">
        <f t="shared" si="1"/>
        <v>28</v>
      </c>
      <c r="Z119" s="120">
        <f t="shared" si="2"/>
        <v>0</v>
      </c>
      <c r="AA119" s="120"/>
    </row>
    <row r="120" spans="1:27" hidden="1">
      <c r="A120" s="100" t="s">
        <v>80</v>
      </c>
      <c r="B120" s="98">
        <v>2017</v>
      </c>
      <c r="C120" s="98" t="s">
        <v>55</v>
      </c>
      <c r="D120" s="99">
        <v>20</v>
      </c>
      <c r="E120" s="99" t="s">
        <v>22</v>
      </c>
      <c r="F120" s="99">
        <v>16</v>
      </c>
      <c r="G120" s="99">
        <v>10</v>
      </c>
      <c r="H120" s="99">
        <v>0</v>
      </c>
      <c r="I120" s="99">
        <v>3</v>
      </c>
      <c r="J120" s="99">
        <v>3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119">
        <f t="shared" si="1"/>
        <v>16</v>
      </c>
      <c r="Z120" s="120">
        <f t="shared" si="2"/>
        <v>0</v>
      </c>
      <c r="AA120" s="120"/>
    </row>
    <row r="121" spans="1:27" hidden="1">
      <c r="A121" s="100" t="s">
        <v>80</v>
      </c>
      <c r="B121" s="98">
        <v>2017</v>
      </c>
      <c r="C121" s="98" t="s">
        <v>55</v>
      </c>
      <c r="D121" s="99">
        <v>20</v>
      </c>
      <c r="E121" s="99" t="s">
        <v>24</v>
      </c>
      <c r="F121" s="99">
        <v>31</v>
      </c>
      <c r="G121" s="99">
        <v>24</v>
      </c>
      <c r="H121" s="99">
        <v>0</v>
      </c>
      <c r="I121" s="99">
        <v>6</v>
      </c>
      <c r="J121" s="99">
        <v>1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119">
        <f t="shared" si="1"/>
        <v>31</v>
      </c>
      <c r="Z121" s="120">
        <f t="shared" si="2"/>
        <v>0</v>
      </c>
      <c r="AA121" s="120"/>
    </row>
    <row r="122" spans="1:27" hidden="1">
      <c r="A122" s="100" t="s">
        <v>80</v>
      </c>
      <c r="B122" s="98">
        <v>2017</v>
      </c>
      <c r="C122" s="98" t="s">
        <v>55</v>
      </c>
      <c r="D122" s="99">
        <v>20</v>
      </c>
      <c r="E122" s="99" t="s">
        <v>25</v>
      </c>
      <c r="F122" s="99">
        <v>18</v>
      </c>
      <c r="G122" s="99">
        <v>11</v>
      </c>
      <c r="H122" s="99">
        <v>0</v>
      </c>
      <c r="I122" s="99">
        <v>5</v>
      </c>
      <c r="J122" s="99">
        <v>2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119">
        <f t="shared" si="1"/>
        <v>18</v>
      </c>
      <c r="Z122" s="120">
        <f t="shared" si="2"/>
        <v>0</v>
      </c>
      <c r="AA122" s="120"/>
    </row>
    <row r="123" spans="1:27" hidden="1">
      <c r="A123" s="100" t="s">
        <v>80</v>
      </c>
      <c r="B123" s="98">
        <v>2017</v>
      </c>
      <c r="C123" s="98" t="s">
        <v>55</v>
      </c>
      <c r="D123" s="99">
        <v>21</v>
      </c>
      <c r="E123" s="99" t="s">
        <v>21</v>
      </c>
      <c r="F123" s="99">
        <v>24</v>
      </c>
      <c r="G123" s="99">
        <v>17</v>
      </c>
      <c r="H123" s="99">
        <v>0</v>
      </c>
      <c r="I123" s="99">
        <v>5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2</v>
      </c>
      <c r="X123" s="99">
        <v>0</v>
      </c>
      <c r="Y123" s="119">
        <f t="shared" si="1"/>
        <v>24</v>
      </c>
      <c r="Z123" s="120">
        <f t="shared" si="2"/>
        <v>0</v>
      </c>
      <c r="AA123" s="120"/>
    </row>
    <row r="124" spans="1:27" hidden="1">
      <c r="A124" s="100" t="s">
        <v>80</v>
      </c>
      <c r="B124" s="98">
        <v>2017</v>
      </c>
      <c r="C124" s="98" t="s">
        <v>55</v>
      </c>
      <c r="D124" s="99">
        <v>21</v>
      </c>
      <c r="E124" s="99" t="s">
        <v>22</v>
      </c>
      <c r="F124" s="99">
        <v>23</v>
      </c>
      <c r="G124" s="99">
        <v>18</v>
      </c>
      <c r="H124" s="99">
        <v>0</v>
      </c>
      <c r="I124" s="99">
        <v>5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119">
        <f t="shared" si="1"/>
        <v>23</v>
      </c>
      <c r="Z124" s="120">
        <f t="shared" si="2"/>
        <v>0</v>
      </c>
      <c r="AA124" s="120"/>
    </row>
    <row r="125" spans="1:27" hidden="1">
      <c r="A125" s="100" t="s">
        <v>80</v>
      </c>
      <c r="B125" s="98">
        <v>2017</v>
      </c>
      <c r="C125" s="98" t="s">
        <v>55</v>
      </c>
      <c r="D125" s="99">
        <v>21</v>
      </c>
      <c r="E125" s="99" t="s">
        <v>24</v>
      </c>
      <c r="F125" s="99">
        <v>36</v>
      </c>
      <c r="G125" s="99">
        <v>19</v>
      </c>
      <c r="H125" s="99">
        <v>0</v>
      </c>
      <c r="I125" s="99">
        <v>17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119">
        <f t="shared" si="1"/>
        <v>36</v>
      </c>
      <c r="Z125" s="120">
        <f t="shared" si="2"/>
        <v>0</v>
      </c>
      <c r="AA125" s="120"/>
    </row>
    <row r="126" spans="1:27" hidden="1">
      <c r="A126" s="100" t="s">
        <v>80</v>
      </c>
      <c r="B126" s="98">
        <v>2017</v>
      </c>
      <c r="C126" s="98" t="s">
        <v>55</v>
      </c>
      <c r="D126" s="99">
        <v>21</v>
      </c>
      <c r="E126" s="99" t="s">
        <v>25</v>
      </c>
      <c r="F126" s="99">
        <v>15</v>
      </c>
      <c r="G126" s="99">
        <v>13</v>
      </c>
      <c r="H126" s="99">
        <v>0</v>
      </c>
      <c r="I126" s="99">
        <v>2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119">
        <f t="shared" si="1"/>
        <v>15</v>
      </c>
      <c r="Z126" s="120">
        <f t="shared" si="2"/>
        <v>0</v>
      </c>
      <c r="AA126" s="120"/>
    </row>
    <row r="127" spans="1:27" hidden="1">
      <c r="A127" s="100" t="s">
        <v>80</v>
      </c>
      <c r="B127" s="98">
        <v>2017</v>
      </c>
      <c r="C127" s="98" t="s">
        <v>55</v>
      </c>
      <c r="D127" s="99">
        <v>22</v>
      </c>
      <c r="E127" s="99" t="s">
        <v>22</v>
      </c>
      <c r="F127" s="99">
        <v>28</v>
      </c>
      <c r="G127" s="99">
        <v>11</v>
      </c>
      <c r="H127" s="99">
        <v>0</v>
      </c>
      <c r="I127" s="99">
        <v>12</v>
      </c>
      <c r="J127" s="99">
        <v>5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119">
        <f t="shared" si="1"/>
        <v>28</v>
      </c>
      <c r="Z127" s="120">
        <f t="shared" si="2"/>
        <v>0</v>
      </c>
      <c r="AA127" s="120"/>
    </row>
    <row r="128" spans="1:27" hidden="1">
      <c r="A128" s="100" t="s">
        <v>80</v>
      </c>
      <c r="B128" s="98">
        <v>2017</v>
      </c>
      <c r="C128" s="98" t="s">
        <v>55</v>
      </c>
      <c r="D128" s="99">
        <v>22</v>
      </c>
      <c r="E128" s="99" t="s">
        <v>24</v>
      </c>
      <c r="F128" s="99">
        <v>39</v>
      </c>
      <c r="G128" s="99">
        <v>26</v>
      </c>
      <c r="H128" s="99">
        <v>0</v>
      </c>
      <c r="I128" s="99">
        <v>11</v>
      </c>
      <c r="J128" s="99">
        <v>2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119">
        <f t="shared" si="1"/>
        <v>39</v>
      </c>
      <c r="Z128" s="120">
        <f t="shared" si="2"/>
        <v>0</v>
      </c>
      <c r="AA128" s="120"/>
    </row>
    <row r="129" spans="1:27" hidden="1">
      <c r="A129" s="100" t="s">
        <v>80</v>
      </c>
      <c r="B129" s="98">
        <v>2017</v>
      </c>
      <c r="C129" s="98" t="s">
        <v>55</v>
      </c>
      <c r="D129" s="99">
        <v>22</v>
      </c>
      <c r="E129" s="99" t="s">
        <v>25</v>
      </c>
      <c r="F129" s="99">
        <v>27</v>
      </c>
      <c r="G129" s="99">
        <v>9</v>
      </c>
      <c r="H129" s="99">
        <v>0</v>
      </c>
      <c r="I129" s="99">
        <v>7</v>
      </c>
      <c r="J129" s="99">
        <v>11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119">
        <f t="shared" si="1"/>
        <v>27</v>
      </c>
      <c r="Z129" s="120">
        <f t="shared" si="2"/>
        <v>0</v>
      </c>
      <c r="AA129" s="120"/>
    </row>
    <row r="130" spans="1:27" hidden="1">
      <c r="A130" s="100" t="s">
        <v>80</v>
      </c>
      <c r="B130" s="98">
        <v>2017</v>
      </c>
      <c r="C130" s="98" t="s">
        <v>55</v>
      </c>
      <c r="D130" s="99">
        <v>23</v>
      </c>
      <c r="E130" s="99" t="s">
        <v>21</v>
      </c>
      <c r="F130" s="99">
        <v>30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29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1</v>
      </c>
      <c r="V130" s="99">
        <v>0</v>
      </c>
      <c r="W130" s="99">
        <v>0</v>
      </c>
      <c r="X130" s="99">
        <v>0</v>
      </c>
      <c r="Y130" s="119">
        <f t="shared" si="1"/>
        <v>30</v>
      </c>
      <c r="Z130" s="120">
        <f t="shared" si="2"/>
        <v>0</v>
      </c>
      <c r="AA130" s="120"/>
    </row>
    <row r="131" spans="1:27" hidden="1">
      <c r="A131" s="100" t="s">
        <v>80</v>
      </c>
      <c r="B131" s="98">
        <v>2017</v>
      </c>
      <c r="C131" s="98" t="s">
        <v>55</v>
      </c>
      <c r="D131" s="99">
        <v>23</v>
      </c>
      <c r="E131" s="99" t="s">
        <v>21</v>
      </c>
      <c r="F131" s="99">
        <v>15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13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2</v>
      </c>
      <c r="V131" s="99">
        <v>0</v>
      </c>
      <c r="W131" s="99">
        <v>0</v>
      </c>
      <c r="X131" s="99">
        <v>0</v>
      </c>
      <c r="Y131" s="119">
        <f>SUM(G131:X131)</f>
        <v>15</v>
      </c>
      <c r="Z131" s="120">
        <f t="shared" si="2"/>
        <v>0</v>
      </c>
      <c r="AA131" s="120"/>
    </row>
    <row r="132" spans="1:27" hidden="1">
      <c r="A132" s="100" t="s">
        <v>80</v>
      </c>
      <c r="B132" s="98">
        <v>2017</v>
      </c>
      <c r="C132" s="98" t="s">
        <v>55</v>
      </c>
      <c r="D132" s="99">
        <v>23</v>
      </c>
      <c r="E132" s="99" t="s">
        <v>22</v>
      </c>
      <c r="F132" s="99">
        <v>3</v>
      </c>
      <c r="G132" s="99">
        <v>0</v>
      </c>
      <c r="H132" s="99">
        <v>0</v>
      </c>
      <c r="I132" s="99">
        <v>1</v>
      </c>
      <c r="J132" s="99">
        <v>2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119">
        <f t="shared" ref="Y132" si="3">SUM(G132:X132)</f>
        <v>3</v>
      </c>
      <c r="Z132" s="120">
        <f t="shared" si="2"/>
        <v>0</v>
      </c>
      <c r="AA132" s="120"/>
    </row>
    <row r="133" spans="1:27" hidden="1">
      <c r="A133" s="100" t="s">
        <v>80</v>
      </c>
      <c r="B133" s="98">
        <v>2017</v>
      </c>
      <c r="C133" s="98" t="s">
        <v>55</v>
      </c>
      <c r="D133" s="99">
        <v>23</v>
      </c>
      <c r="E133" s="99" t="s">
        <v>28</v>
      </c>
      <c r="F133" s="99">
        <v>53</v>
      </c>
      <c r="G133" s="99">
        <v>35</v>
      </c>
      <c r="H133" s="99">
        <v>0</v>
      </c>
      <c r="I133" s="99">
        <v>17</v>
      </c>
      <c r="J133" s="99">
        <v>1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119">
        <f t="shared" si="1"/>
        <v>53</v>
      </c>
      <c r="Z133" s="120">
        <f t="shared" si="2"/>
        <v>0</v>
      </c>
      <c r="AA133" s="120"/>
    </row>
    <row r="134" spans="1:27" hidden="1">
      <c r="A134" s="100" t="s">
        <v>80</v>
      </c>
      <c r="B134" s="98">
        <v>2017</v>
      </c>
      <c r="C134" s="98" t="s">
        <v>55</v>
      </c>
      <c r="D134" s="99">
        <v>23</v>
      </c>
      <c r="E134" s="99" t="s">
        <v>24</v>
      </c>
      <c r="F134" s="99">
        <v>50</v>
      </c>
      <c r="G134" s="99">
        <v>30</v>
      </c>
      <c r="H134" s="99">
        <v>0</v>
      </c>
      <c r="I134" s="99">
        <v>18</v>
      </c>
      <c r="J134" s="99">
        <v>2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119">
        <f t="shared" si="1"/>
        <v>50</v>
      </c>
      <c r="Z134" s="120">
        <f t="shared" si="2"/>
        <v>0</v>
      </c>
      <c r="AA134" s="120"/>
    </row>
    <row r="135" spans="1:27" hidden="1">
      <c r="A135" s="100" t="s">
        <v>80</v>
      </c>
      <c r="B135" s="98">
        <v>2017</v>
      </c>
      <c r="C135" s="98" t="s">
        <v>55</v>
      </c>
      <c r="D135" s="99">
        <v>26</v>
      </c>
      <c r="E135" s="99" t="s">
        <v>22</v>
      </c>
      <c r="F135" s="99">
        <v>29</v>
      </c>
      <c r="G135" s="99">
        <v>13</v>
      </c>
      <c r="H135" s="99">
        <v>0</v>
      </c>
      <c r="I135" s="99">
        <v>11</v>
      </c>
      <c r="J135" s="99">
        <v>5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119">
        <f t="shared" ref="Y135:Y151" si="4">SUM(G135:X135)</f>
        <v>29</v>
      </c>
      <c r="Z135" s="120">
        <f t="shared" si="2"/>
        <v>0</v>
      </c>
      <c r="AA135" s="120"/>
    </row>
    <row r="136" spans="1:27" hidden="1">
      <c r="A136" s="100" t="s">
        <v>80</v>
      </c>
      <c r="B136" s="98">
        <v>2017</v>
      </c>
      <c r="C136" s="98" t="s">
        <v>55</v>
      </c>
      <c r="D136" s="99">
        <v>26</v>
      </c>
      <c r="E136" s="99" t="s">
        <v>23</v>
      </c>
      <c r="F136" s="99">
        <v>26</v>
      </c>
      <c r="G136" s="99">
        <v>7</v>
      </c>
      <c r="H136" s="99">
        <v>0</v>
      </c>
      <c r="I136" s="99">
        <v>18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1</v>
      </c>
      <c r="V136" s="99">
        <v>0</v>
      </c>
      <c r="W136" s="99">
        <v>0</v>
      </c>
      <c r="X136" s="99">
        <v>0</v>
      </c>
      <c r="Y136" s="119">
        <f t="shared" si="4"/>
        <v>26</v>
      </c>
      <c r="Z136" s="120">
        <f t="shared" ref="Z136:Z151" si="5">SUM(F136-Y136)</f>
        <v>0</v>
      </c>
      <c r="AA136" s="120"/>
    </row>
    <row r="137" spans="1:27" hidden="1">
      <c r="A137" s="100" t="s">
        <v>80</v>
      </c>
      <c r="B137" s="98">
        <v>2017</v>
      </c>
      <c r="C137" s="98" t="s">
        <v>55</v>
      </c>
      <c r="D137" s="99">
        <v>26</v>
      </c>
      <c r="E137" s="99" t="s">
        <v>24</v>
      </c>
      <c r="F137" s="99">
        <v>50</v>
      </c>
      <c r="G137" s="99">
        <v>29</v>
      </c>
      <c r="H137" s="99">
        <v>0</v>
      </c>
      <c r="I137" s="99">
        <v>5</v>
      </c>
      <c r="J137" s="99">
        <v>16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119">
        <f t="shared" si="4"/>
        <v>50</v>
      </c>
      <c r="Z137" s="120">
        <f t="shared" si="5"/>
        <v>0</v>
      </c>
      <c r="AA137" s="120"/>
    </row>
    <row r="138" spans="1:27" hidden="1">
      <c r="A138" s="100" t="s">
        <v>80</v>
      </c>
      <c r="B138" s="98">
        <v>2017</v>
      </c>
      <c r="C138" s="98" t="s">
        <v>55</v>
      </c>
      <c r="D138" s="99">
        <v>26</v>
      </c>
      <c r="E138" s="99" t="s">
        <v>25</v>
      </c>
      <c r="F138" s="99">
        <v>35</v>
      </c>
      <c r="G138" s="99">
        <v>20</v>
      </c>
      <c r="H138" s="99">
        <v>0</v>
      </c>
      <c r="I138" s="99">
        <v>8</v>
      </c>
      <c r="J138" s="99">
        <v>7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119">
        <f t="shared" si="4"/>
        <v>35</v>
      </c>
      <c r="Z138" s="120">
        <f t="shared" si="5"/>
        <v>0</v>
      </c>
      <c r="AA138" s="120"/>
    </row>
    <row r="139" spans="1:27" hidden="1">
      <c r="A139" s="100" t="s">
        <v>80</v>
      </c>
      <c r="B139" s="98">
        <v>2017</v>
      </c>
      <c r="C139" s="98" t="s">
        <v>55</v>
      </c>
      <c r="D139" s="99">
        <v>27</v>
      </c>
      <c r="E139" s="99" t="s">
        <v>22</v>
      </c>
      <c r="F139" s="99">
        <v>15</v>
      </c>
      <c r="G139" s="99">
        <v>5</v>
      </c>
      <c r="H139" s="99">
        <v>0</v>
      </c>
      <c r="I139" s="99">
        <v>7</v>
      </c>
      <c r="J139" s="99">
        <v>3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119">
        <f t="shared" si="4"/>
        <v>15</v>
      </c>
      <c r="Z139" s="120">
        <f t="shared" si="5"/>
        <v>0</v>
      </c>
      <c r="AA139" s="120"/>
    </row>
    <row r="140" spans="1:27" hidden="1">
      <c r="A140" s="100" t="s">
        <v>80</v>
      </c>
      <c r="B140" s="98">
        <v>2017</v>
      </c>
      <c r="C140" s="98" t="s">
        <v>55</v>
      </c>
      <c r="D140" s="99">
        <v>27</v>
      </c>
      <c r="E140" s="99" t="s">
        <v>24</v>
      </c>
      <c r="F140" s="99">
        <v>16</v>
      </c>
      <c r="G140" s="99">
        <v>14</v>
      </c>
      <c r="H140" s="99">
        <v>0</v>
      </c>
      <c r="I140" s="99">
        <v>1</v>
      </c>
      <c r="J140" s="99">
        <v>1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119">
        <f t="shared" si="4"/>
        <v>16</v>
      </c>
      <c r="Z140" s="120">
        <f t="shared" si="5"/>
        <v>0</v>
      </c>
      <c r="AA140" s="120"/>
    </row>
    <row r="141" spans="1:27" hidden="1">
      <c r="A141" s="100" t="s">
        <v>80</v>
      </c>
      <c r="B141" s="98">
        <v>2017</v>
      </c>
      <c r="C141" s="98" t="s">
        <v>55</v>
      </c>
      <c r="D141" s="99">
        <v>27</v>
      </c>
      <c r="E141" s="99" t="s">
        <v>25</v>
      </c>
      <c r="F141" s="99">
        <v>14</v>
      </c>
      <c r="G141" s="99">
        <v>8</v>
      </c>
      <c r="H141" s="99">
        <v>0</v>
      </c>
      <c r="I141" s="99">
        <v>6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119">
        <f t="shared" si="4"/>
        <v>14</v>
      </c>
      <c r="Z141" s="120">
        <f t="shared" si="5"/>
        <v>0</v>
      </c>
      <c r="AA141" s="120"/>
    </row>
    <row r="142" spans="1:27" hidden="1">
      <c r="A142" s="100" t="s">
        <v>80</v>
      </c>
      <c r="B142" s="98">
        <v>2017</v>
      </c>
      <c r="C142" s="98" t="s">
        <v>55</v>
      </c>
      <c r="D142" s="99">
        <v>28</v>
      </c>
      <c r="E142" s="99" t="s">
        <v>21</v>
      </c>
      <c r="F142" s="99">
        <v>20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17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3</v>
      </c>
      <c r="V142" s="99">
        <v>0</v>
      </c>
      <c r="W142" s="99">
        <v>0</v>
      </c>
      <c r="X142" s="99">
        <v>0</v>
      </c>
      <c r="Y142" s="119">
        <f t="shared" si="4"/>
        <v>20</v>
      </c>
      <c r="Z142" s="120">
        <f t="shared" si="5"/>
        <v>0</v>
      </c>
      <c r="AA142" s="120"/>
    </row>
    <row r="143" spans="1:27" hidden="1">
      <c r="A143" s="100" t="s">
        <v>80</v>
      </c>
      <c r="B143" s="98">
        <v>2017</v>
      </c>
      <c r="C143" s="98" t="s">
        <v>55</v>
      </c>
      <c r="D143" s="99">
        <v>28</v>
      </c>
      <c r="E143" s="99" t="s">
        <v>22</v>
      </c>
      <c r="F143" s="99">
        <v>26</v>
      </c>
      <c r="G143" s="99">
        <v>14</v>
      </c>
      <c r="H143" s="99">
        <v>0</v>
      </c>
      <c r="I143" s="99">
        <v>11</v>
      </c>
      <c r="J143" s="99">
        <v>1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119">
        <f t="shared" si="4"/>
        <v>26</v>
      </c>
      <c r="Z143" s="120">
        <f t="shared" si="5"/>
        <v>0</v>
      </c>
      <c r="AA143" s="120"/>
    </row>
    <row r="144" spans="1:27" hidden="1">
      <c r="A144" s="100" t="s">
        <v>80</v>
      </c>
      <c r="B144" s="98">
        <v>2017</v>
      </c>
      <c r="C144" s="98" t="s">
        <v>55</v>
      </c>
      <c r="D144" s="99">
        <v>28</v>
      </c>
      <c r="E144" s="99" t="s">
        <v>24</v>
      </c>
      <c r="F144" s="99">
        <v>37</v>
      </c>
      <c r="G144" s="99">
        <v>24</v>
      </c>
      <c r="H144" s="99">
        <v>0</v>
      </c>
      <c r="I144" s="99">
        <v>9</v>
      </c>
      <c r="J144" s="99">
        <v>4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119">
        <f t="shared" si="4"/>
        <v>37</v>
      </c>
      <c r="Z144" s="120">
        <f t="shared" si="5"/>
        <v>0</v>
      </c>
      <c r="AA144" s="120"/>
    </row>
    <row r="145" spans="1:28" hidden="1">
      <c r="A145" s="100" t="s">
        <v>80</v>
      </c>
      <c r="B145" s="98">
        <v>2017</v>
      </c>
      <c r="C145" s="98" t="s">
        <v>55</v>
      </c>
      <c r="D145" s="99">
        <v>28</v>
      </c>
      <c r="E145" s="99" t="s">
        <v>25</v>
      </c>
      <c r="F145" s="99">
        <v>23</v>
      </c>
      <c r="G145" s="99">
        <v>11</v>
      </c>
      <c r="H145" s="99">
        <v>0</v>
      </c>
      <c r="I145" s="99">
        <v>8</v>
      </c>
      <c r="J145" s="99">
        <v>4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119">
        <f t="shared" si="4"/>
        <v>23</v>
      </c>
      <c r="Z145" s="120">
        <f t="shared" si="5"/>
        <v>0</v>
      </c>
      <c r="AA145" s="120"/>
    </row>
    <row r="146" spans="1:28" hidden="1">
      <c r="A146" s="100" t="s">
        <v>80</v>
      </c>
      <c r="B146" s="98">
        <v>2017</v>
      </c>
      <c r="C146" s="98" t="s">
        <v>55</v>
      </c>
      <c r="D146" s="99">
        <v>29</v>
      </c>
      <c r="E146" s="99" t="s">
        <v>21</v>
      </c>
      <c r="F146" s="99">
        <v>45</v>
      </c>
      <c r="G146" s="99">
        <v>21</v>
      </c>
      <c r="H146" s="99">
        <v>0</v>
      </c>
      <c r="I146" s="99">
        <v>0</v>
      </c>
      <c r="J146" s="99">
        <v>0</v>
      </c>
      <c r="K146" s="99">
        <v>0</v>
      </c>
      <c r="L146" s="99">
        <v>22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2</v>
      </c>
      <c r="V146" s="99">
        <v>0</v>
      </c>
      <c r="W146" s="99">
        <v>0</v>
      </c>
      <c r="X146" s="99">
        <v>0</v>
      </c>
      <c r="Y146" s="119">
        <f t="shared" si="4"/>
        <v>45</v>
      </c>
      <c r="Z146" s="120">
        <f t="shared" si="5"/>
        <v>0</v>
      </c>
      <c r="AA146" s="120"/>
    </row>
    <row r="147" spans="1:28" hidden="1">
      <c r="A147" s="100" t="s">
        <v>80</v>
      </c>
      <c r="B147" s="98">
        <v>2017</v>
      </c>
      <c r="C147" s="98" t="s">
        <v>55</v>
      </c>
      <c r="D147" s="99">
        <v>29</v>
      </c>
      <c r="E147" s="99" t="s">
        <v>22</v>
      </c>
      <c r="F147" s="99">
        <v>50</v>
      </c>
      <c r="G147" s="99">
        <v>30</v>
      </c>
      <c r="H147" s="99">
        <v>0</v>
      </c>
      <c r="I147" s="99">
        <v>17</v>
      </c>
      <c r="J147" s="99">
        <v>3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119">
        <f t="shared" si="4"/>
        <v>50</v>
      </c>
      <c r="Z147" s="120">
        <f t="shared" si="5"/>
        <v>0</v>
      </c>
      <c r="AA147" s="120"/>
    </row>
    <row r="148" spans="1:28" hidden="1">
      <c r="A148" s="100" t="s">
        <v>80</v>
      </c>
      <c r="B148" s="98">
        <v>2017</v>
      </c>
      <c r="C148" s="98" t="s">
        <v>55</v>
      </c>
      <c r="D148" s="99">
        <v>29</v>
      </c>
      <c r="E148" s="99" t="s">
        <v>24</v>
      </c>
      <c r="F148" s="99">
        <v>25</v>
      </c>
      <c r="G148" s="99">
        <v>12</v>
      </c>
      <c r="H148" s="99">
        <v>0</v>
      </c>
      <c r="I148" s="99">
        <v>10</v>
      </c>
      <c r="J148" s="99">
        <v>3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119">
        <f t="shared" si="4"/>
        <v>25</v>
      </c>
      <c r="Z148" s="120">
        <f t="shared" si="5"/>
        <v>0</v>
      </c>
      <c r="AA148" s="120"/>
      <c r="AB148" s="121"/>
    </row>
    <row r="149" spans="1:28" hidden="1">
      <c r="A149" s="100" t="s">
        <v>80</v>
      </c>
      <c r="B149" s="98">
        <v>2017</v>
      </c>
      <c r="C149" s="98" t="s">
        <v>55</v>
      </c>
      <c r="D149" s="99">
        <v>29</v>
      </c>
      <c r="E149" s="99" t="s">
        <v>25</v>
      </c>
      <c r="F149" s="99">
        <v>22</v>
      </c>
      <c r="G149" s="99">
        <v>9</v>
      </c>
      <c r="H149" s="99">
        <v>0</v>
      </c>
      <c r="I149" s="99">
        <v>10</v>
      </c>
      <c r="J149" s="99">
        <v>3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119">
        <f t="shared" si="4"/>
        <v>22</v>
      </c>
      <c r="Z149" s="120">
        <f t="shared" si="5"/>
        <v>0</v>
      </c>
      <c r="AA149" s="120"/>
      <c r="AB149" s="121"/>
    </row>
    <row r="150" spans="1:28" hidden="1">
      <c r="A150" s="100" t="s">
        <v>80</v>
      </c>
      <c r="B150" s="98">
        <v>2017</v>
      </c>
      <c r="C150" s="98" t="s">
        <v>55</v>
      </c>
      <c r="D150" s="99">
        <v>30</v>
      </c>
      <c r="E150" s="99" t="s">
        <v>27</v>
      </c>
      <c r="F150" s="99">
        <v>7</v>
      </c>
      <c r="G150" s="99">
        <v>0</v>
      </c>
      <c r="H150" s="99">
        <v>0</v>
      </c>
      <c r="I150" s="99">
        <v>1</v>
      </c>
      <c r="J150" s="99">
        <v>6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119">
        <f t="shared" si="4"/>
        <v>7</v>
      </c>
      <c r="Z150" s="120">
        <f t="shared" si="5"/>
        <v>0</v>
      </c>
      <c r="AA150" s="120"/>
      <c r="AB150" s="121"/>
    </row>
    <row r="151" spans="1:28" hidden="1">
      <c r="A151" s="100" t="s">
        <v>80</v>
      </c>
      <c r="B151" s="98">
        <v>2017</v>
      </c>
      <c r="C151" s="98" t="s">
        <v>55</v>
      </c>
      <c r="D151" s="99">
        <v>30</v>
      </c>
      <c r="E151" s="99" t="s">
        <v>28</v>
      </c>
      <c r="F151" s="99">
        <v>53</v>
      </c>
      <c r="G151" s="99">
        <v>44</v>
      </c>
      <c r="H151" s="99">
        <v>0</v>
      </c>
      <c r="I151" s="99">
        <v>9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0</v>
      </c>
      <c r="Y151" s="119">
        <f t="shared" si="4"/>
        <v>53</v>
      </c>
      <c r="Z151" s="120">
        <f t="shared" si="5"/>
        <v>0</v>
      </c>
      <c r="AA151" s="120"/>
      <c r="AB151" s="121"/>
    </row>
    <row r="152" spans="1:28">
      <c r="A152" s="100" t="s">
        <v>88</v>
      </c>
      <c r="B152" s="98">
        <v>2017</v>
      </c>
      <c r="C152" s="115" t="s">
        <v>85</v>
      </c>
      <c r="D152" s="99">
        <v>27</v>
      </c>
      <c r="E152" s="118" t="s">
        <v>21</v>
      </c>
      <c r="F152" s="116">
        <v>43</v>
      </c>
      <c r="G152" s="116"/>
      <c r="H152" s="99"/>
      <c r="I152" s="99"/>
      <c r="J152" s="99"/>
      <c r="K152" s="99"/>
      <c r="L152" s="99">
        <v>36</v>
      </c>
      <c r="M152" s="99"/>
      <c r="N152" s="99"/>
      <c r="O152" s="99"/>
      <c r="P152" s="99"/>
      <c r="Q152" s="99"/>
      <c r="R152" s="99"/>
      <c r="S152" s="99"/>
      <c r="T152" s="99"/>
      <c r="U152" s="99">
        <v>3</v>
      </c>
      <c r="V152" s="99"/>
      <c r="W152" s="99"/>
      <c r="X152" s="99"/>
      <c r="Y152" s="68">
        <v>39</v>
      </c>
    </row>
    <row r="153" spans="1:28">
      <c r="A153" s="100" t="s">
        <v>88</v>
      </c>
      <c r="B153" s="98">
        <v>2017</v>
      </c>
      <c r="C153" s="115" t="s">
        <v>85</v>
      </c>
      <c r="D153" s="99">
        <v>27</v>
      </c>
      <c r="E153" s="116" t="s">
        <v>22</v>
      </c>
      <c r="F153" s="116">
        <v>21</v>
      </c>
      <c r="G153" s="116">
        <v>5</v>
      </c>
      <c r="H153" s="99"/>
      <c r="I153" s="99">
        <v>9</v>
      </c>
      <c r="J153" s="99">
        <v>7</v>
      </c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68">
        <v>21</v>
      </c>
    </row>
    <row r="154" spans="1:28">
      <c r="A154" s="100" t="s">
        <v>88</v>
      </c>
      <c r="B154" s="98">
        <v>2017</v>
      </c>
      <c r="C154" s="115" t="s">
        <v>85</v>
      </c>
      <c r="D154" s="99">
        <v>27</v>
      </c>
      <c r="E154" s="118" t="s">
        <v>22</v>
      </c>
      <c r="F154" s="116">
        <v>13</v>
      </c>
      <c r="G154" s="116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>
        <v>0</v>
      </c>
      <c r="T154" s="99"/>
      <c r="U154" s="99"/>
      <c r="V154" s="99"/>
      <c r="W154" s="99"/>
      <c r="X154" s="99"/>
      <c r="Y154" s="68">
        <v>0</v>
      </c>
    </row>
    <row r="155" spans="1:28">
      <c r="A155" s="100" t="s">
        <v>88</v>
      </c>
      <c r="B155" s="98">
        <v>2017</v>
      </c>
      <c r="C155" s="115" t="s">
        <v>85</v>
      </c>
      <c r="D155" s="99">
        <v>27</v>
      </c>
      <c r="E155" s="116" t="s">
        <v>24</v>
      </c>
      <c r="F155" s="116">
        <v>50</v>
      </c>
      <c r="G155" s="116">
        <v>22</v>
      </c>
      <c r="H155" s="99"/>
      <c r="I155" s="99">
        <v>18</v>
      </c>
      <c r="J155" s="99">
        <v>6</v>
      </c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68">
        <v>46</v>
      </c>
    </row>
    <row r="156" spans="1:28">
      <c r="A156" s="100" t="s">
        <v>88</v>
      </c>
      <c r="B156" s="98">
        <v>2017</v>
      </c>
      <c r="C156" s="115" t="s">
        <v>85</v>
      </c>
      <c r="D156" s="99">
        <v>27</v>
      </c>
      <c r="E156" s="116" t="s">
        <v>25</v>
      </c>
      <c r="F156" s="116">
        <v>26</v>
      </c>
      <c r="G156" s="116">
        <v>14</v>
      </c>
      <c r="H156" s="99"/>
      <c r="I156" s="99">
        <v>5</v>
      </c>
      <c r="J156" s="99">
        <v>7</v>
      </c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68">
        <v>26</v>
      </c>
    </row>
    <row r="157" spans="1:28">
      <c r="A157" s="100" t="s">
        <v>88</v>
      </c>
      <c r="B157" s="98">
        <v>2017</v>
      </c>
      <c r="C157" s="115" t="s">
        <v>85</v>
      </c>
      <c r="D157" s="99">
        <v>28</v>
      </c>
      <c r="E157" s="116" t="s">
        <v>21</v>
      </c>
      <c r="F157" s="116">
        <v>20</v>
      </c>
      <c r="G157" s="116"/>
      <c r="H157" s="99">
        <v>20</v>
      </c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68">
        <v>20</v>
      </c>
    </row>
    <row r="158" spans="1:28">
      <c r="A158" s="100" t="s">
        <v>88</v>
      </c>
      <c r="B158" s="98">
        <v>2017</v>
      </c>
      <c r="C158" s="115" t="s">
        <v>85</v>
      </c>
      <c r="D158" s="99">
        <v>28</v>
      </c>
      <c r="E158" s="116" t="s">
        <v>22</v>
      </c>
      <c r="F158" s="116">
        <v>37</v>
      </c>
      <c r="G158" s="116">
        <v>17</v>
      </c>
      <c r="H158" s="99"/>
      <c r="I158" s="99">
        <v>8</v>
      </c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68">
        <v>25</v>
      </c>
    </row>
    <row r="159" spans="1:28">
      <c r="A159" s="100" t="s">
        <v>88</v>
      </c>
      <c r="B159" s="98">
        <v>2017</v>
      </c>
      <c r="C159" s="115" t="s">
        <v>85</v>
      </c>
      <c r="D159" s="99">
        <v>28</v>
      </c>
      <c r="E159" s="116" t="s">
        <v>27</v>
      </c>
      <c r="F159" s="116">
        <v>2</v>
      </c>
      <c r="G159" s="116"/>
      <c r="H159" s="99"/>
      <c r="I159" s="99"/>
      <c r="J159" s="99">
        <v>2</v>
      </c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68">
        <v>2</v>
      </c>
    </row>
    <row r="160" spans="1:28">
      <c r="A160" s="100" t="s">
        <v>88</v>
      </c>
      <c r="B160" s="98">
        <v>2017</v>
      </c>
      <c r="C160" s="115" t="s">
        <v>85</v>
      </c>
      <c r="D160" s="99">
        <v>28</v>
      </c>
      <c r="E160" s="99" t="s">
        <v>28</v>
      </c>
      <c r="F160" s="116">
        <v>50</v>
      </c>
      <c r="G160" s="116">
        <v>36</v>
      </c>
      <c r="H160" s="99"/>
      <c r="I160" s="99">
        <v>7</v>
      </c>
      <c r="J160" s="99">
        <v>4</v>
      </c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68">
        <v>47</v>
      </c>
    </row>
    <row r="161" spans="1:25">
      <c r="A161" s="100" t="s">
        <v>88</v>
      </c>
      <c r="B161" s="98">
        <v>2017</v>
      </c>
      <c r="C161" s="115" t="s">
        <v>85</v>
      </c>
      <c r="D161" s="99">
        <v>28</v>
      </c>
      <c r="E161" s="99" t="s">
        <v>24</v>
      </c>
      <c r="F161" s="116">
        <v>52</v>
      </c>
      <c r="G161" s="116">
        <v>31</v>
      </c>
      <c r="H161" s="99"/>
      <c r="I161" s="99">
        <v>10</v>
      </c>
      <c r="J161" s="99">
        <v>6</v>
      </c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68">
        <v>47</v>
      </c>
    </row>
    <row r="162" spans="1:25">
      <c r="A162" s="100" t="s">
        <v>88</v>
      </c>
      <c r="B162" s="98">
        <v>2017</v>
      </c>
      <c r="C162" s="115" t="s">
        <v>85</v>
      </c>
      <c r="D162" s="99">
        <v>31</v>
      </c>
      <c r="E162" s="99" t="s">
        <v>21</v>
      </c>
      <c r="F162" s="116">
        <v>50</v>
      </c>
      <c r="G162" s="116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>
        <v>51</v>
      </c>
      <c r="U162" s="99">
        <v>3</v>
      </c>
      <c r="V162" s="99">
        <v>2</v>
      </c>
      <c r="W162" s="99"/>
      <c r="X162" s="99"/>
      <c r="Y162" s="68">
        <v>56</v>
      </c>
    </row>
    <row r="163" spans="1:25">
      <c r="A163" s="100" t="s">
        <v>88</v>
      </c>
      <c r="B163" s="98">
        <v>2017</v>
      </c>
      <c r="C163" s="115" t="s">
        <v>85</v>
      </c>
      <c r="D163" s="99">
        <v>31</v>
      </c>
      <c r="E163" s="99" t="s">
        <v>22</v>
      </c>
      <c r="F163" s="116">
        <v>5</v>
      </c>
      <c r="G163" s="116">
        <v>3</v>
      </c>
      <c r="H163" s="99"/>
      <c r="I163" s="99">
        <v>1</v>
      </c>
      <c r="J163" s="99">
        <v>1</v>
      </c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68">
        <v>5</v>
      </c>
    </row>
    <row r="164" spans="1:25">
      <c r="A164" s="100" t="s">
        <v>88</v>
      </c>
      <c r="B164" s="98">
        <v>2017</v>
      </c>
      <c r="C164" s="115" t="s">
        <v>85</v>
      </c>
      <c r="D164" s="99">
        <v>31</v>
      </c>
      <c r="E164" s="99" t="s">
        <v>24</v>
      </c>
      <c r="F164" s="116">
        <v>7</v>
      </c>
      <c r="G164" s="116">
        <v>5</v>
      </c>
      <c r="H164" s="99"/>
      <c r="I164" s="99">
        <v>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68">
        <v>7</v>
      </c>
    </row>
    <row r="165" spans="1:25" hidden="1">
      <c r="A165" s="100" t="s">
        <v>91</v>
      </c>
      <c r="B165" s="98">
        <v>2017</v>
      </c>
      <c r="C165" s="115" t="s">
        <v>92</v>
      </c>
      <c r="D165" s="99">
        <v>1</v>
      </c>
      <c r="E165" s="118" t="s">
        <v>21</v>
      </c>
      <c r="F165" s="116">
        <v>40</v>
      </c>
      <c r="G165" s="116"/>
      <c r="H165" s="99"/>
      <c r="I165" s="99"/>
      <c r="J165" s="99"/>
      <c r="K165" s="99"/>
      <c r="L165" s="99">
        <v>40</v>
      </c>
      <c r="M165" s="99"/>
      <c r="N165" s="99"/>
      <c r="O165" s="99"/>
      <c r="P165" s="99"/>
      <c r="Q165" s="99"/>
      <c r="R165" s="99"/>
      <c r="S165" s="99"/>
      <c r="T165" s="99"/>
      <c r="U165" s="99">
        <v>2</v>
      </c>
      <c r="V165" s="99"/>
      <c r="W165" s="99"/>
      <c r="X165" s="99"/>
      <c r="Y165" s="68">
        <v>42</v>
      </c>
    </row>
    <row r="166" spans="1:25" hidden="1">
      <c r="A166" s="100" t="s">
        <v>91</v>
      </c>
      <c r="B166" s="98">
        <v>2017</v>
      </c>
      <c r="C166" s="115" t="s">
        <v>92</v>
      </c>
      <c r="D166" s="99">
        <v>1</v>
      </c>
      <c r="E166" s="118" t="s">
        <v>22</v>
      </c>
      <c r="F166" s="116">
        <v>32</v>
      </c>
      <c r="G166" s="116">
        <v>5</v>
      </c>
      <c r="H166" s="99"/>
      <c r="I166" s="99">
        <v>20</v>
      </c>
      <c r="J166" s="99">
        <v>2</v>
      </c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68">
        <v>27</v>
      </c>
    </row>
    <row r="167" spans="1:25" hidden="1">
      <c r="A167" s="100" t="s">
        <v>91</v>
      </c>
      <c r="B167" s="98">
        <v>2017</v>
      </c>
      <c r="C167" s="115" t="s">
        <v>92</v>
      </c>
      <c r="D167" s="99">
        <v>1</v>
      </c>
      <c r="E167" s="118" t="s">
        <v>23</v>
      </c>
      <c r="F167" s="99">
        <v>16</v>
      </c>
      <c r="G167" s="116"/>
      <c r="H167" s="99"/>
      <c r="I167" s="99"/>
      <c r="J167" s="99"/>
      <c r="K167" s="99">
        <v>15</v>
      </c>
      <c r="L167" s="99"/>
      <c r="M167" s="99"/>
      <c r="N167" s="99"/>
      <c r="O167" s="99"/>
      <c r="P167" s="99"/>
      <c r="Q167" s="99"/>
      <c r="R167" s="99"/>
      <c r="S167" s="99"/>
      <c r="T167" s="99"/>
      <c r="U167" s="99">
        <v>1</v>
      </c>
      <c r="V167" s="99"/>
      <c r="W167" s="99"/>
      <c r="X167" s="99"/>
      <c r="Y167" s="68">
        <v>16</v>
      </c>
    </row>
    <row r="168" spans="1:25" hidden="1">
      <c r="A168" s="100" t="s">
        <v>91</v>
      </c>
      <c r="B168" s="98">
        <v>2017</v>
      </c>
      <c r="C168" s="98" t="s">
        <v>92</v>
      </c>
      <c r="D168" s="99">
        <v>1</v>
      </c>
      <c r="E168" s="99" t="s">
        <v>24</v>
      </c>
      <c r="F168" s="99">
        <v>27</v>
      </c>
      <c r="G168" s="99">
        <v>14</v>
      </c>
      <c r="H168" s="99"/>
      <c r="I168" s="99">
        <v>13</v>
      </c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68">
        <v>27</v>
      </c>
    </row>
    <row r="169" spans="1:25" hidden="1">
      <c r="A169" s="100" t="s">
        <v>91</v>
      </c>
      <c r="B169" s="98">
        <v>2017</v>
      </c>
      <c r="C169" s="98" t="s">
        <v>92</v>
      </c>
      <c r="D169" s="99">
        <v>1</v>
      </c>
      <c r="E169" s="99" t="s">
        <v>25</v>
      </c>
      <c r="F169" s="99">
        <v>24</v>
      </c>
      <c r="G169" s="99">
        <v>15</v>
      </c>
      <c r="H169" s="99"/>
      <c r="I169" s="99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68">
        <v>24</v>
      </c>
    </row>
    <row r="170" spans="1:25" hidden="1">
      <c r="A170" s="100" t="s">
        <v>91</v>
      </c>
      <c r="B170" s="98">
        <v>2017</v>
      </c>
      <c r="C170" s="98" t="s">
        <v>92</v>
      </c>
      <c r="D170" s="99">
        <v>2</v>
      </c>
      <c r="E170" s="99" t="s">
        <v>22</v>
      </c>
      <c r="F170" s="99">
        <v>52</v>
      </c>
      <c r="G170" s="99">
        <v>42</v>
      </c>
      <c r="H170" s="99"/>
      <c r="I170" s="99">
        <v>10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68">
        <v>52</v>
      </c>
    </row>
    <row r="171" spans="1:25" hidden="1">
      <c r="A171" s="100" t="s">
        <v>91</v>
      </c>
      <c r="B171" s="98">
        <v>2017</v>
      </c>
      <c r="C171" s="98" t="s">
        <v>92</v>
      </c>
      <c r="D171" s="99">
        <v>2</v>
      </c>
      <c r="E171" s="99" t="s">
        <v>28</v>
      </c>
      <c r="F171" s="99">
        <v>50</v>
      </c>
      <c r="G171" s="99">
        <v>42</v>
      </c>
      <c r="H171" s="99"/>
      <c r="I171" s="99">
        <v>2</v>
      </c>
      <c r="J171" s="99">
        <v>4</v>
      </c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68">
        <v>48</v>
      </c>
    </row>
    <row r="172" spans="1:25" hidden="1">
      <c r="A172" s="100" t="s">
        <v>91</v>
      </c>
      <c r="B172" s="98">
        <v>2017</v>
      </c>
      <c r="C172" s="98" t="s">
        <v>92</v>
      </c>
      <c r="D172" s="99">
        <v>2</v>
      </c>
      <c r="E172" s="99" t="s">
        <v>24</v>
      </c>
      <c r="F172" s="99">
        <v>53</v>
      </c>
      <c r="G172" s="99">
        <v>36</v>
      </c>
      <c r="H172" s="99"/>
      <c r="I172" s="99">
        <v>15</v>
      </c>
      <c r="J172" s="99">
        <v>2</v>
      </c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68">
        <v>53</v>
      </c>
    </row>
    <row r="173" spans="1:25" hidden="1">
      <c r="A173" s="100" t="s">
        <v>91</v>
      </c>
      <c r="B173" s="98">
        <v>2017</v>
      </c>
      <c r="C173" s="98" t="s">
        <v>92</v>
      </c>
      <c r="D173" s="99">
        <v>3</v>
      </c>
      <c r="E173" s="99" t="s">
        <v>21</v>
      </c>
      <c r="F173" s="99">
        <v>42</v>
      </c>
      <c r="G173" s="99"/>
      <c r="H173" s="99"/>
      <c r="I173" s="99"/>
      <c r="J173" s="99"/>
      <c r="K173" s="99">
        <v>38</v>
      </c>
      <c r="L173" s="99"/>
      <c r="M173" s="99"/>
      <c r="N173" s="99"/>
      <c r="O173" s="99"/>
      <c r="P173" s="99"/>
      <c r="Q173" s="99"/>
      <c r="R173" s="99"/>
      <c r="S173" s="99"/>
      <c r="T173" s="99"/>
      <c r="U173" s="99">
        <v>4</v>
      </c>
      <c r="V173" s="99">
        <v>2</v>
      </c>
      <c r="W173" s="99"/>
      <c r="X173" s="99"/>
      <c r="Y173" s="68">
        <v>44</v>
      </c>
    </row>
    <row r="174" spans="1:25" hidden="1">
      <c r="A174" s="100" t="s">
        <v>91</v>
      </c>
      <c r="B174" s="98">
        <v>2017</v>
      </c>
      <c r="C174" s="98" t="s">
        <v>92</v>
      </c>
      <c r="D174" s="99">
        <v>3</v>
      </c>
      <c r="E174" s="99" t="s">
        <v>22</v>
      </c>
      <c r="F174" s="99">
        <v>55</v>
      </c>
      <c r="G174" s="99">
        <v>32</v>
      </c>
      <c r="H174" s="99"/>
      <c r="I174" s="99">
        <v>20</v>
      </c>
      <c r="J174" s="99">
        <v>3</v>
      </c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68">
        <v>55</v>
      </c>
    </row>
    <row r="175" spans="1:25" hidden="1">
      <c r="A175" s="100" t="s">
        <v>91</v>
      </c>
      <c r="B175" s="98">
        <v>2017</v>
      </c>
      <c r="C175" s="98" t="s">
        <v>92</v>
      </c>
      <c r="D175" s="99">
        <v>3</v>
      </c>
      <c r="E175" s="99" t="s">
        <v>23</v>
      </c>
      <c r="F175" s="99">
        <v>35</v>
      </c>
      <c r="G175" s="99"/>
      <c r="H175" s="99"/>
      <c r="I175" s="99"/>
      <c r="J175" s="99"/>
      <c r="K175" s="99"/>
      <c r="L175" s="99"/>
      <c r="M175" s="99"/>
      <c r="N175" s="99">
        <v>33</v>
      </c>
      <c r="O175" s="99"/>
      <c r="P175" s="99"/>
      <c r="Q175" s="99"/>
      <c r="R175" s="99"/>
      <c r="S175" s="99"/>
      <c r="T175" s="99"/>
      <c r="U175" s="99">
        <v>2</v>
      </c>
      <c r="V175" s="99"/>
      <c r="W175" s="99"/>
      <c r="X175" s="99"/>
      <c r="Y175" s="68">
        <v>35</v>
      </c>
    </row>
    <row r="176" spans="1:25" hidden="1">
      <c r="A176" s="100" t="s">
        <v>91</v>
      </c>
      <c r="B176" s="98">
        <v>2017</v>
      </c>
      <c r="C176" s="98" t="s">
        <v>92</v>
      </c>
      <c r="D176" s="99">
        <v>3</v>
      </c>
      <c r="E176" s="99" t="s">
        <v>24</v>
      </c>
      <c r="F176" s="99">
        <v>53</v>
      </c>
      <c r="G176" s="99">
        <v>44</v>
      </c>
      <c r="H176" s="99"/>
      <c r="I176" s="99">
        <v>9</v>
      </c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68">
        <v>53</v>
      </c>
    </row>
    <row r="177" spans="1:25" hidden="1">
      <c r="A177" s="100" t="s">
        <v>91</v>
      </c>
      <c r="B177" s="98">
        <v>2017</v>
      </c>
      <c r="C177" s="98" t="s">
        <v>92</v>
      </c>
      <c r="D177" s="99">
        <v>3</v>
      </c>
      <c r="E177" s="99" t="s">
        <v>25</v>
      </c>
      <c r="F177" s="99">
        <v>50</v>
      </c>
      <c r="G177" s="99">
        <v>33</v>
      </c>
      <c r="H177" s="99"/>
      <c r="I177" s="99">
        <v>17</v>
      </c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68">
        <v>50</v>
      </c>
    </row>
    <row r="178" spans="1:25" hidden="1">
      <c r="A178" s="100" t="s">
        <v>91</v>
      </c>
      <c r="B178" s="98">
        <v>2017</v>
      </c>
      <c r="C178" s="98" t="s">
        <v>92</v>
      </c>
      <c r="D178" s="99">
        <v>4</v>
      </c>
      <c r="E178" s="99" t="s">
        <v>21</v>
      </c>
      <c r="F178" s="99">
        <v>25</v>
      </c>
      <c r="G178" s="99"/>
      <c r="H178" s="99"/>
      <c r="I178" s="99"/>
      <c r="J178" s="99"/>
      <c r="K178" s="99"/>
      <c r="L178" s="99">
        <v>23</v>
      </c>
      <c r="M178" s="99"/>
      <c r="N178" s="99"/>
      <c r="O178" s="99"/>
      <c r="P178" s="99"/>
      <c r="Q178" s="99"/>
      <c r="R178" s="99"/>
      <c r="S178" s="99"/>
      <c r="T178" s="99"/>
      <c r="U178" s="99">
        <v>3</v>
      </c>
      <c r="V178" s="99"/>
      <c r="W178" s="99"/>
      <c r="X178" s="99"/>
      <c r="Y178" s="68">
        <v>26</v>
      </c>
    </row>
    <row r="179" spans="1:25" hidden="1">
      <c r="A179" s="100" t="s">
        <v>91</v>
      </c>
      <c r="B179" s="98">
        <v>2017</v>
      </c>
      <c r="C179" s="98" t="s">
        <v>92</v>
      </c>
      <c r="D179" s="99">
        <v>4</v>
      </c>
      <c r="E179" s="99" t="s">
        <v>27</v>
      </c>
      <c r="F179" s="99">
        <v>2</v>
      </c>
      <c r="G179" s="99"/>
      <c r="H179" s="99"/>
      <c r="I179" s="99"/>
      <c r="J179" s="99">
        <v>2</v>
      </c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68">
        <v>2</v>
      </c>
    </row>
    <row r="180" spans="1:25" hidden="1">
      <c r="A180" s="100" t="s">
        <v>91</v>
      </c>
      <c r="B180" s="98">
        <v>2017</v>
      </c>
      <c r="C180" s="98" t="s">
        <v>92</v>
      </c>
      <c r="D180" s="99">
        <v>4</v>
      </c>
      <c r="E180" s="99" t="s">
        <v>28</v>
      </c>
      <c r="F180" s="99">
        <v>52</v>
      </c>
      <c r="G180" s="99">
        <v>43</v>
      </c>
      <c r="H180" s="99"/>
      <c r="I180" s="99">
        <v>7</v>
      </c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68">
        <v>50</v>
      </c>
    </row>
    <row r="181" spans="1:25" hidden="1">
      <c r="A181" s="100" t="s">
        <v>91</v>
      </c>
      <c r="B181" s="98">
        <v>2017</v>
      </c>
      <c r="C181" s="98" t="s">
        <v>92</v>
      </c>
      <c r="D181" s="99">
        <v>4</v>
      </c>
      <c r="E181" s="99" t="s">
        <v>24</v>
      </c>
      <c r="F181" s="99">
        <v>51</v>
      </c>
      <c r="G181" s="99">
        <v>29</v>
      </c>
      <c r="H181" s="99"/>
      <c r="I181" s="99">
        <v>22</v>
      </c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68">
        <v>51</v>
      </c>
    </row>
    <row r="182" spans="1:25" hidden="1">
      <c r="A182" s="100" t="s">
        <v>91</v>
      </c>
      <c r="B182" s="98">
        <v>2017</v>
      </c>
      <c r="C182" s="98" t="s">
        <v>92</v>
      </c>
      <c r="D182" s="99">
        <v>7</v>
      </c>
      <c r="E182" s="99" t="s">
        <v>24</v>
      </c>
      <c r="F182" s="99">
        <v>45</v>
      </c>
      <c r="G182" s="99">
        <v>24</v>
      </c>
      <c r="H182" s="99"/>
      <c r="I182" s="99">
        <v>14</v>
      </c>
      <c r="J182" s="99">
        <v>4</v>
      </c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68">
        <v>42</v>
      </c>
    </row>
    <row r="183" spans="1:25" hidden="1">
      <c r="A183" s="100" t="s">
        <v>91</v>
      </c>
      <c r="B183" s="98">
        <v>2017</v>
      </c>
      <c r="C183" s="98" t="s">
        <v>92</v>
      </c>
      <c r="D183" s="99">
        <v>7</v>
      </c>
      <c r="E183" s="99" t="s">
        <v>25</v>
      </c>
      <c r="F183" s="99">
        <v>24</v>
      </c>
      <c r="G183" s="99">
        <v>13</v>
      </c>
      <c r="H183" s="99"/>
      <c r="I183" s="99">
        <v>7</v>
      </c>
      <c r="J183" s="99">
        <v>3</v>
      </c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68">
        <v>23</v>
      </c>
    </row>
    <row r="184" spans="1:25" hidden="1">
      <c r="A184" s="100" t="s">
        <v>91</v>
      </c>
      <c r="B184" s="98">
        <v>2017</v>
      </c>
      <c r="C184" s="98" t="s">
        <v>92</v>
      </c>
      <c r="D184" s="99">
        <v>8</v>
      </c>
      <c r="E184" s="99" t="s">
        <v>22</v>
      </c>
      <c r="F184" s="99">
        <v>16</v>
      </c>
      <c r="G184" s="99">
        <v>3</v>
      </c>
      <c r="H184" s="99"/>
      <c r="I184" s="99">
        <v>8</v>
      </c>
      <c r="J184" s="99">
        <v>4</v>
      </c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68">
        <v>15</v>
      </c>
    </row>
    <row r="185" spans="1:25" hidden="1">
      <c r="A185" s="100" t="s">
        <v>91</v>
      </c>
      <c r="B185" s="98">
        <v>2017</v>
      </c>
      <c r="C185" s="98" t="s">
        <v>92</v>
      </c>
      <c r="D185" s="99">
        <v>8</v>
      </c>
      <c r="E185" s="99" t="s">
        <v>24</v>
      </c>
      <c r="F185" s="99">
        <v>51</v>
      </c>
      <c r="G185" s="99">
        <v>14</v>
      </c>
      <c r="H185" s="99"/>
      <c r="I185" s="99">
        <v>28</v>
      </c>
      <c r="J185" s="99">
        <v>9</v>
      </c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68">
        <v>51</v>
      </c>
    </row>
    <row r="186" spans="1:25" hidden="1">
      <c r="A186" s="100" t="s">
        <v>91</v>
      </c>
      <c r="B186" s="98">
        <v>2017</v>
      </c>
      <c r="C186" s="98" t="s">
        <v>92</v>
      </c>
      <c r="D186" s="99">
        <v>8</v>
      </c>
      <c r="E186" s="99" t="s">
        <v>25</v>
      </c>
      <c r="F186" s="99">
        <v>25</v>
      </c>
      <c r="G186" s="99">
        <v>13</v>
      </c>
      <c r="H186" s="99"/>
      <c r="I186" s="99">
        <v>12</v>
      </c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68">
        <v>25</v>
      </c>
    </row>
    <row r="187" spans="1:25" hidden="1">
      <c r="A187" s="100" t="s">
        <v>91</v>
      </c>
      <c r="B187" s="98">
        <v>2017</v>
      </c>
      <c r="C187" s="98" t="s">
        <v>92</v>
      </c>
      <c r="D187" s="99">
        <v>9</v>
      </c>
      <c r="E187" s="99" t="s">
        <v>22</v>
      </c>
      <c r="F187" s="99">
        <v>27</v>
      </c>
      <c r="G187" s="99">
        <v>9</v>
      </c>
      <c r="H187" s="99"/>
      <c r="I187" s="99">
        <v>9</v>
      </c>
      <c r="J187" s="99">
        <v>9</v>
      </c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68">
        <v>27</v>
      </c>
    </row>
    <row r="188" spans="1:25" hidden="1">
      <c r="A188" s="100" t="s">
        <v>91</v>
      </c>
      <c r="B188" s="98">
        <v>2017</v>
      </c>
      <c r="C188" s="98" t="s">
        <v>92</v>
      </c>
      <c r="D188" s="99">
        <v>10</v>
      </c>
      <c r="E188" s="99" t="s">
        <v>24</v>
      </c>
      <c r="F188" s="99">
        <v>51</v>
      </c>
      <c r="G188" s="99">
        <v>26</v>
      </c>
      <c r="H188" s="99"/>
      <c r="I188" s="99">
        <v>17</v>
      </c>
      <c r="J188" s="99">
        <v>7</v>
      </c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68">
        <v>50</v>
      </c>
    </row>
    <row r="189" spans="1:25" hidden="1">
      <c r="A189" s="100" t="s">
        <v>91</v>
      </c>
      <c r="B189" s="98">
        <v>2017</v>
      </c>
      <c r="C189" s="98" t="s">
        <v>92</v>
      </c>
      <c r="D189" s="99">
        <v>10</v>
      </c>
      <c r="E189" s="99" t="s">
        <v>25</v>
      </c>
      <c r="F189" s="99">
        <v>29</v>
      </c>
      <c r="G189" s="99">
        <v>6</v>
      </c>
      <c r="H189" s="99"/>
      <c r="I189" s="99">
        <v>17</v>
      </c>
      <c r="J189" s="99">
        <v>2</v>
      </c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68">
        <v>25</v>
      </c>
    </row>
    <row r="190" spans="1:25" hidden="1">
      <c r="A190" s="100" t="s">
        <v>91</v>
      </c>
      <c r="B190" s="98">
        <v>2017</v>
      </c>
      <c r="C190" s="98" t="s">
        <v>92</v>
      </c>
      <c r="D190" s="99">
        <v>11</v>
      </c>
      <c r="E190" s="99" t="s">
        <v>21</v>
      </c>
      <c r="F190" s="99">
        <v>32</v>
      </c>
      <c r="G190" s="99"/>
      <c r="H190" s="99">
        <v>30</v>
      </c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>
        <v>2</v>
      </c>
      <c r="X190" s="99"/>
      <c r="Y190" s="68">
        <v>32</v>
      </c>
    </row>
    <row r="191" spans="1:25" hidden="1">
      <c r="A191" s="100" t="s">
        <v>91</v>
      </c>
      <c r="B191" s="98">
        <v>2017</v>
      </c>
      <c r="C191" s="98" t="s">
        <v>92</v>
      </c>
      <c r="D191" s="99">
        <v>11</v>
      </c>
      <c r="E191" s="99" t="s">
        <v>24</v>
      </c>
      <c r="F191" s="99">
        <v>5</v>
      </c>
      <c r="G191" s="99">
        <v>1</v>
      </c>
      <c r="H191" s="99"/>
      <c r="I191" s="99"/>
      <c r="J191" s="99">
        <v>4</v>
      </c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68">
        <v>5</v>
      </c>
    </row>
    <row r="192" spans="1:25" hidden="1">
      <c r="A192" s="100" t="s">
        <v>91</v>
      </c>
      <c r="B192" s="98">
        <v>2017</v>
      </c>
      <c r="C192" s="98" t="s">
        <v>92</v>
      </c>
      <c r="D192" s="99">
        <v>14</v>
      </c>
      <c r="E192" s="99" t="s">
        <v>21</v>
      </c>
      <c r="F192" s="99">
        <v>16</v>
      </c>
      <c r="G192" s="99"/>
      <c r="H192" s="99">
        <v>16</v>
      </c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>
        <v>2</v>
      </c>
      <c r="V192" s="99"/>
      <c r="W192" s="99"/>
      <c r="X192" s="99"/>
      <c r="Y192" s="68">
        <v>18</v>
      </c>
    </row>
    <row r="193" spans="1:25" hidden="1">
      <c r="A193" s="100" t="s">
        <v>91</v>
      </c>
      <c r="B193" s="98">
        <v>2017</v>
      </c>
      <c r="C193" s="98" t="s">
        <v>92</v>
      </c>
      <c r="D193" s="99">
        <v>14</v>
      </c>
      <c r="E193" s="99" t="s">
        <v>22</v>
      </c>
      <c r="F193" s="99">
        <v>27</v>
      </c>
      <c r="G193" s="99">
        <v>2</v>
      </c>
      <c r="H193" s="99"/>
      <c r="I193" s="99">
        <v>13</v>
      </c>
      <c r="J193" s="99">
        <v>2</v>
      </c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68">
        <v>17</v>
      </c>
    </row>
    <row r="194" spans="1:25" hidden="1">
      <c r="A194" s="100" t="s">
        <v>91</v>
      </c>
      <c r="B194" s="98">
        <v>2017</v>
      </c>
      <c r="C194" s="98" t="s">
        <v>92</v>
      </c>
      <c r="D194" s="99">
        <v>14</v>
      </c>
      <c r="E194" s="99" t="s">
        <v>23</v>
      </c>
      <c r="F194" s="99">
        <v>32</v>
      </c>
      <c r="G194" s="99"/>
      <c r="H194" s="99">
        <v>32</v>
      </c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>
        <v>2</v>
      </c>
      <c r="V194" s="99"/>
      <c r="W194" s="99"/>
      <c r="X194" s="99"/>
      <c r="Y194" s="68">
        <v>34</v>
      </c>
    </row>
    <row r="195" spans="1:25" hidden="1">
      <c r="A195" s="100" t="s">
        <v>91</v>
      </c>
      <c r="B195" s="98">
        <v>2017</v>
      </c>
      <c r="C195" s="98" t="s">
        <v>92</v>
      </c>
      <c r="D195" s="99">
        <v>14</v>
      </c>
      <c r="E195" s="99" t="s">
        <v>24</v>
      </c>
      <c r="F195" s="99">
        <v>44</v>
      </c>
      <c r="G195" s="99">
        <v>21</v>
      </c>
      <c r="H195" s="99"/>
      <c r="I195" s="99">
        <v>22</v>
      </c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68">
        <v>43</v>
      </c>
    </row>
    <row r="196" spans="1:25" hidden="1">
      <c r="A196" s="100" t="s">
        <v>91</v>
      </c>
      <c r="B196" s="98">
        <v>2017</v>
      </c>
      <c r="C196" s="98" t="s">
        <v>92</v>
      </c>
      <c r="D196" s="99">
        <v>14</v>
      </c>
      <c r="E196" s="99" t="s">
        <v>25</v>
      </c>
      <c r="F196" s="99">
        <v>17</v>
      </c>
      <c r="G196" s="99">
        <v>6</v>
      </c>
      <c r="H196" s="99"/>
      <c r="I196" s="99">
        <v>7</v>
      </c>
      <c r="J196" s="99">
        <v>4</v>
      </c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68">
        <v>17</v>
      </c>
    </row>
    <row r="197" spans="1:25" hidden="1">
      <c r="A197" s="100" t="s">
        <v>91</v>
      </c>
      <c r="B197" s="98">
        <v>2017</v>
      </c>
      <c r="C197" s="98" t="s">
        <v>92</v>
      </c>
      <c r="D197" s="99">
        <v>15</v>
      </c>
      <c r="E197" s="99" t="s">
        <v>22</v>
      </c>
      <c r="F197" s="99">
        <v>28</v>
      </c>
      <c r="G197" s="99">
        <v>13</v>
      </c>
      <c r="H197" s="99"/>
      <c r="I197" s="99">
        <v>6</v>
      </c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68">
        <v>19</v>
      </c>
    </row>
    <row r="198" spans="1:25" hidden="1">
      <c r="A198" s="100" t="s">
        <v>91</v>
      </c>
      <c r="B198" s="98">
        <v>2017</v>
      </c>
      <c r="C198" s="98" t="s">
        <v>92</v>
      </c>
      <c r="D198" s="99">
        <v>15</v>
      </c>
      <c r="E198" s="99" t="s">
        <v>28</v>
      </c>
      <c r="F198" s="99">
        <v>47</v>
      </c>
      <c r="G198" s="99">
        <v>38</v>
      </c>
      <c r="H198" s="99"/>
      <c r="I198" s="99">
        <v>2</v>
      </c>
      <c r="J198" s="99">
        <v>3</v>
      </c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68">
        <v>43</v>
      </c>
    </row>
    <row r="199" spans="1:25" hidden="1">
      <c r="A199" s="100" t="s">
        <v>91</v>
      </c>
      <c r="B199" s="98">
        <v>2017</v>
      </c>
      <c r="C199" s="98" t="s">
        <v>92</v>
      </c>
      <c r="D199" s="99">
        <v>15</v>
      </c>
      <c r="E199" s="99" t="s">
        <v>24</v>
      </c>
      <c r="F199" s="99">
        <v>49</v>
      </c>
      <c r="G199" s="99">
        <v>35</v>
      </c>
      <c r="H199" s="99"/>
      <c r="I199" s="99">
        <v>1</v>
      </c>
      <c r="J199" s="99">
        <v>9</v>
      </c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68">
        <v>45</v>
      </c>
    </row>
    <row r="200" spans="1:25" hidden="1">
      <c r="A200" s="100" t="s">
        <v>91</v>
      </c>
      <c r="B200" s="98">
        <v>2017</v>
      </c>
      <c r="C200" s="98" t="s">
        <v>92</v>
      </c>
      <c r="D200" s="99">
        <v>16</v>
      </c>
      <c r="E200" s="99" t="s">
        <v>21</v>
      </c>
      <c r="F200" s="99">
        <v>40</v>
      </c>
      <c r="G200" s="99"/>
      <c r="H200" s="99"/>
      <c r="I200" s="99"/>
      <c r="J200" s="99"/>
      <c r="K200" s="99"/>
      <c r="L200" s="99">
        <v>40</v>
      </c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68">
        <v>40</v>
      </c>
    </row>
    <row r="201" spans="1:25" hidden="1">
      <c r="A201" s="100" t="s">
        <v>91</v>
      </c>
      <c r="B201" s="98">
        <v>2017</v>
      </c>
      <c r="C201" s="98" t="s">
        <v>92</v>
      </c>
      <c r="D201" s="99">
        <v>16</v>
      </c>
      <c r="E201" s="99" t="s">
        <v>22</v>
      </c>
      <c r="F201" s="99">
        <v>26</v>
      </c>
      <c r="G201" s="99">
        <v>7</v>
      </c>
      <c r="H201" s="99"/>
      <c r="I201" s="99">
        <v>19</v>
      </c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68">
        <v>26</v>
      </c>
    </row>
    <row r="202" spans="1:25" hidden="1">
      <c r="A202" s="100" t="s">
        <v>91</v>
      </c>
      <c r="B202" s="98">
        <v>2017</v>
      </c>
      <c r="C202" s="98" t="s">
        <v>92</v>
      </c>
      <c r="D202" s="99">
        <v>16</v>
      </c>
      <c r="E202" s="99" t="s">
        <v>24</v>
      </c>
      <c r="F202" s="99">
        <v>39</v>
      </c>
      <c r="G202" s="99">
        <v>18</v>
      </c>
      <c r="H202" s="99"/>
      <c r="I202" s="99">
        <v>12</v>
      </c>
      <c r="J202" s="99">
        <v>6</v>
      </c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68">
        <v>36</v>
      </c>
    </row>
    <row r="203" spans="1:25" hidden="1">
      <c r="A203" s="100" t="s">
        <v>91</v>
      </c>
      <c r="B203" s="98">
        <v>2017</v>
      </c>
      <c r="C203" s="98" t="s">
        <v>92</v>
      </c>
      <c r="D203" s="99">
        <v>16</v>
      </c>
      <c r="E203" s="99" t="s">
        <v>25</v>
      </c>
      <c r="F203" s="99">
        <v>16</v>
      </c>
      <c r="G203" s="99">
        <v>13</v>
      </c>
      <c r="H203" s="99"/>
      <c r="I203" s="99">
        <v>1</v>
      </c>
      <c r="J203" s="99">
        <v>1</v>
      </c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68">
        <v>15</v>
      </c>
    </row>
    <row r="204" spans="1:25" hidden="1">
      <c r="A204" s="100" t="s">
        <v>91</v>
      </c>
      <c r="B204" s="98">
        <v>2017</v>
      </c>
      <c r="C204" s="98" t="s">
        <v>92</v>
      </c>
      <c r="D204" s="99">
        <v>17</v>
      </c>
      <c r="E204" s="99" t="s">
        <v>21</v>
      </c>
      <c r="F204" s="99">
        <v>40</v>
      </c>
      <c r="G204" s="99"/>
      <c r="H204" s="99"/>
      <c r="I204" s="99"/>
      <c r="J204" s="99"/>
      <c r="K204" s="99">
        <v>8</v>
      </c>
      <c r="L204" s="99"/>
      <c r="M204" s="99"/>
      <c r="N204" s="99"/>
      <c r="O204" s="99"/>
      <c r="P204" s="99"/>
      <c r="Q204" s="99"/>
      <c r="R204" s="99"/>
      <c r="S204" s="99"/>
      <c r="T204" s="99"/>
      <c r="U204" s="99">
        <v>9</v>
      </c>
      <c r="V204" s="99"/>
      <c r="W204" s="99"/>
      <c r="X204" s="99"/>
      <c r="Y204" s="68">
        <v>17</v>
      </c>
    </row>
    <row r="205" spans="1:25" hidden="1">
      <c r="A205" s="100" t="s">
        <v>91</v>
      </c>
      <c r="B205" s="98">
        <v>2017</v>
      </c>
      <c r="C205" s="98" t="s">
        <v>92</v>
      </c>
      <c r="D205" s="99">
        <v>17</v>
      </c>
      <c r="E205" s="99" t="s">
        <v>22</v>
      </c>
      <c r="F205" s="99">
        <v>28</v>
      </c>
      <c r="G205" s="99">
        <v>12</v>
      </c>
      <c r="H205" s="99"/>
      <c r="I205" s="99">
        <v>11</v>
      </c>
      <c r="J205" s="99">
        <v>4</v>
      </c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68">
        <v>27</v>
      </c>
    </row>
    <row r="206" spans="1:25" hidden="1">
      <c r="A206" s="100" t="s">
        <v>91</v>
      </c>
      <c r="B206" s="98">
        <v>2017</v>
      </c>
      <c r="C206" s="98" t="s">
        <v>92</v>
      </c>
      <c r="D206" s="99">
        <v>17</v>
      </c>
      <c r="E206" s="99" t="s">
        <v>23</v>
      </c>
      <c r="F206" s="99">
        <v>40</v>
      </c>
      <c r="G206" s="99"/>
      <c r="H206" s="99"/>
      <c r="I206" s="99"/>
      <c r="J206" s="99"/>
      <c r="K206" s="99">
        <v>40</v>
      </c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68">
        <v>40</v>
      </c>
    </row>
    <row r="207" spans="1:25" hidden="1">
      <c r="A207" s="100" t="s">
        <v>91</v>
      </c>
      <c r="B207" s="98">
        <v>2017</v>
      </c>
      <c r="C207" s="98" t="s">
        <v>92</v>
      </c>
      <c r="D207" s="99">
        <v>17</v>
      </c>
      <c r="E207" s="99" t="s">
        <v>24</v>
      </c>
      <c r="F207" s="99">
        <v>50</v>
      </c>
      <c r="G207" s="99">
        <v>16</v>
      </c>
      <c r="H207" s="99"/>
      <c r="I207" s="99">
        <v>25</v>
      </c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68">
        <v>41</v>
      </c>
    </row>
    <row r="208" spans="1:25" hidden="1">
      <c r="A208" s="100" t="s">
        <v>91</v>
      </c>
      <c r="B208" s="98">
        <v>2017</v>
      </c>
      <c r="C208" s="98" t="s">
        <v>92</v>
      </c>
      <c r="D208" s="99">
        <v>17</v>
      </c>
      <c r="E208" s="99" t="s">
        <v>25</v>
      </c>
      <c r="F208" s="99">
        <v>14</v>
      </c>
      <c r="G208" s="99">
        <v>2</v>
      </c>
      <c r="H208" s="99"/>
      <c r="I208" s="99">
        <v>9</v>
      </c>
      <c r="J208" s="99"/>
      <c r="K208" s="99">
        <v>3</v>
      </c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68">
        <v>14</v>
      </c>
    </row>
    <row r="209" spans="1:25" hidden="1">
      <c r="A209" s="100" t="s">
        <v>91</v>
      </c>
      <c r="B209" s="98">
        <v>2017</v>
      </c>
      <c r="C209" s="98" t="s">
        <v>92</v>
      </c>
      <c r="D209" s="99">
        <v>18</v>
      </c>
      <c r="E209" s="99" t="s">
        <v>21</v>
      </c>
      <c r="F209" s="99">
        <v>40</v>
      </c>
      <c r="G209" s="99"/>
      <c r="H209" s="99">
        <v>29</v>
      </c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68">
        <v>29</v>
      </c>
    </row>
    <row r="210" spans="1:25" hidden="1">
      <c r="A210" s="100" t="s">
        <v>91</v>
      </c>
      <c r="B210" s="98">
        <v>2017</v>
      </c>
      <c r="C210" s="98" t="s">
        <v>92</v>
      </c>
      <c r="D210" s="99">
        <v>18</v>
      </c>
      <c r="E210" s="99" t="s">
        <v>22</v>
      </c>
      <c r="F210" s="99">
        <v>46</v>
      </c>
      <c r="G210" s="99">
        <v>25</v>
      </c>
      <c r="H210" s="99"/>
      <c r="I210" s="99">
        <v>17</v>
      </c>
      <c r="J210" s="99">
        <v>4</v>
      </c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68">
        <v>46</v>
      </c>
    </row>
    <row r="211" spans="1:25" hidden="1">
      <c r="A211" s="100" t="s">
        <v>91</v>
      </c>
      <c r="B211" s="98">
        <v>2017</v>
      </c>
      <c r="C211" s="98" t="s">
        <v>92</v>
      </c>
      <c r="D211" s="99">
        <v>18</v>
      </c>
      <c r="E211" s="99" t="s">
        <v>27</v>
      </c>
      <c r="F211" s="99">
        <v>8</v>
      </c>
      <c r="G211" s="99">
        <v>4</v>
      </c>
      <c r="H211" s="99"/>
      <c r="I211" s="99"/>
      <c r="J211" s="99">
        <v>4</v>
      </c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68">
        <v>8</v>
      </c>
    </row>
    <row r="212" spans="1:25" hidden="1">
      <c r="A212" s="100" t="s">
        <v>91</v>
      </c>
      <c r="B212" s="98">
        <v>2017</v>
      </c>
      <c r="C212" s="98" t="s">
        <v>92</v>
      </c>
      <c r="D212" s="99">
        <v>18</v>
      </c>
      <c r="E212" s="99" t="s">
        <v>28</v>
      </c>
      <c r="F212" s="99">
        <v>52</v>
      </c>
      <c r="G212" s="99">
        <v>38</v>
      </c>
      <c r="H212" s="99"/>
      <c r="I212" s="99">
        <v>10</v>
      </c>
      <c r="J212" s="99">
        <v>2</v>
      </c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68">
        <v>50</v>
      </c>
    </row>
    <row r="213" spans="1:25" hidden="1">
      <c r="A213" s="100" t="s">
        <v>91</v>
      </c>
      <c r="B213" s="98">
        <v>2017</v>
      </c>
      <c r="C213" s="98" t="s">
        <v>92</v>
      </c>
      <c r="D213" s="99">
        <v>18</v>
      </c>
      <c r="E213" s="99" t="s">
        <v>24</v>
      </c>
      <c r="F213" s="99">
        <v>52</v>
      </c>
      <c r="G213" s="99">
        <v>31</v>
      </c>
      <c r="H213" s="99"/>
      <c r="I213" s="99">
        <v>15</v>
      </c>
      <c r="J213" s="99">
        <v>3</v>
      </c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68">
        <v>49</v>
      </c>
    </row>
    <row r="214" spans="1:25" hidden="1">
      <c r="A214" s="100" t="s">
        <v>91</v>
      </c>
      <c r="B214" s="98">
        <v>2017</v>
      </c>
      <c r="C214" s="98" t="s">
        <v>92</v>
      </c>
      <c r="D214" s="99">
        <v>21</v>
      </c>
      <c r="E214" s="99" t="s">
        <v>21</v>
      </c>
      <c r="F214" s="99">
        <v>31</v>
      </c>
      <c r="G214" s="99"/>
      <c r="H214" s="99">
        <v>31</v>
      </c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>
        <v>2</v>
      </c>
      <c r="X214" s="99"/>
      <c r="Y214" s="68">
        <v>33</v>
      </c>
    </row>
    <row r="215" spans="1:25" hidden="1">
      <c r="A215" s="100" t="s">
        <v>91</v>
      </c>
      <c r="B215" s="98">
        <v>2017</v>
      </c>
      <c r="C215" s="98" t="s">
        <v>92</v>
      </c>
      <c r="D215" s="99">
        <v>21</v>
      </c>
      <c r="E215" s="99" t="s">
        <v>22</v>
      </c>
      <c r="F215" s="99">
        <v>26</v>
      </c>
      <c r="G215" s="99">
        <v>17</v>
      </c>
      <c r="H215" s="99"/>
      <c r="I215" s="99">
        <v>7</v>
      </c>
      <c r="J215" s="99">
        <v>2</v>
      </c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68">
        <v>26</v>
      </c>
    </row>
    <row r="216" spans="1:25" hidden="1">
      <c r="A216" s="100" t="s">
        <v>91</v>
      </c>
      <c r="B216" s="98">
        <v>2017</v>
      </c>
      <c r="C216" s="98" t="s">
        <v>92</v>
      </c>
      <c r="D216" s="99">
        <v>21</v>
      </c>
      <c r="E216" s="99" t="s">
        <v>24</v>
      </c>
      <c r="F216" s="99">
        <v>26</v>
      </c>
      <c r="G216" s="99">
        <v>12</v>
      </c>
      <c r="H216" s="99"/>
      <c r="I216" s="99">
        <v>10</v>
      </c>
      <c r="J216" s="99">
        <v>2</v>
      </c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68">
        <v>24</v>
      </c>
    </row>
    <row r="217" spans="1:25" hidden="1">
      <c r="A217" s="100" t="s">
        <v>91</v>
      </c>
      <c r="B217" s="98">
        <v>2017</v>
      </c>
      <c r="C217" s="98" t="s">
        <v>92</v>
      </c>
      <c r="D217" s="99">
        <v>21</v>
      </c>
      <c r="E217" s="99" t="s">
        <v>25</v>
      </c>
      <c r="F217" s="99">
        <v>28</v>
      </c>
      <c r="G217" s="99">
        <v>14</v>
      </c>
      <c r="H217" s="99"/>
      <c r="I217" s="99">
        <v>14</v>
      </c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68">
        <v>28</v>
      </c>
    </row>
    <row r="218" spans="1:25" hidden="1">
      <c r="A218" s="100" t="s">
        <v>91</v>
      </c>
      <c r="B218" s="98">
        <v>2017</v>
      </c>
      <c r="C218" s="98" t="s">
        <v>92</v>
      </c>
      <c r="D218" s="99">
        <v>22</v>
      </c>
      <c r="E218" s="99" t="s">
        <v>21</v>
      </c>
      <c r="F218" s="99">
        <v>53</v>
      </c>
      <c r="G218" s="99"/>
      <c r="H218" s="99"/>
      <c r="I218" s="99"/>
      <c r="J218" s="99"/>
      <c r="K218" s="99"/>
      <c r="L218" s="99">
        <v>50</v>
      </c>
      <c r="M218" s="99"/>
      <c r="N218" s="99"/>
      <c r="O218" s="99"/>
      <c r="P218" s="99"/>
      <c r="Q218" s="99"/>
      <c r="R218" s="99"/>
      <c r="S218" s="99"/>
      <c r="T218" s="99"/>
      <c r="U218" s="99">
        <v>3</v>
      </c>
      <c r="V218" s="99"/>
      <c r="W218" s="99"/>
      <c r="X218" s="99"/>
      <c r="Y218" s="68">
        <v>53</v>
      </c>
    </row>
    <row r="219" spans="1:25" hidden="1">
      <c r="A219" s="100" t="s">
        <v>91</v>
      </c>
      <c r="B219" s="98">
        <v>2017</v>
      </c>
      <c r="C219" s="98" t="s">
        <v>92</v>
      </c>
      <c r="D219" s="99">
        <v>22</v>
      </c>
      <c r="E219" s="99" t="s">
        <v>22</v>
      </c>
      <c r="F219" s="99">
        <v>10</v>
      </c>
      <c r="G219" s="99">
        <v>6</v>
      </c>
      <c r="H219" s="99"/>
      <c r="I219" s="99">
        <v>4</v>
      </c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68">
        <v>10</v>
      </c>
    </row>
    <row r="220" spans="1:25" hidden="1">
      <c r="A220" s="100" t="s">
        <v>91</v>
      </c>
      <c r="B220" s="98">
        <v>2017</v>
      </c>
      <c r="C220" s="98" t="s">
        <v>92</v>
      </c>
      <c r="D220" s="99">
        <v>22</v>
      </c>
      <c r="E220" s="99" t="s">
        <v>24</v>
      </c>
      <c r="F220" s="99">
        <v>25</v>
      </c>
      <c r="G220" s="99">
        <v>4</v>
      </c>
      <c r="H220" s="99"/>
      <c r="I220" s="99">
        <v>11</v>
      </c>
      <c r="J220" s="99">
        <v>3</v>
      </c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68">
        <v>18</v>
      </c>
    </row>
    <row r="221" spans="1:25" hidden="1">
      <c r="A221" s="100" t="s">
        <v>91</v>
      </c>
      <c r="B221" s="98">
        <v>2017</v>
      </c>
      <c r="C221" s="98" t="s">
        <v>92</v>
      </c>
      <c r="D221" s="99">
        <v>22</v>
      </c>
      <c r="E221" s="99" t="s">
        <v>25</v>
      </c>
      <c r="F221" s="99">
        <v>20</v>
      </c>
      <c r="G221" s="99">
        <v>9</v>
      </c>
      <c r="H221" s="99"/>
      <c r="I221" s="99">
        <v>10</v>
      </c>
      <c r="J221" s="99">
        <v>1</v>
      </c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68">
        <v>20</v>
      </c>
    </row>
    <row r="222" spans="1:25" hidden="1">
      <c r="A222" s="100" t="s">
        <v>91</v>
      </c>
      <c r="B222" s="98">
        <v>2017</v>
      </c>
      <c r="C222" s="98" t="s">
        <v>92</v>
      </c>
      <c r="D222" s="99">
        <v>23</v>
      </c>
      <c r="E222" s="99" t="s">
        <v>21</v>
      </c>
      <c r="F222" s="99">
        <v>40</v>
      </c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>
        <v>40</v>
      </c>
      <c r="T222" s="99"/>
      <c r="U222" s="99">
        <v>2</v>
      </c>
      <c r="V222" s="99"/>
      <c r="W222" s="99"/>
      <c r="X222" s="99"/>
      <c r="Y222" s="68">
        <v>42</v>
      </c>
    </row>
    <row r="223" spans="1:25" hidden="1">
      <c r="A223" s="100" t="s">
        <v>91</v>
      </c>
      <c r="B223" s="98">
        <v>2017</v>
      </c>
      <c r="C223" s="98" t="s">
        <v>92</v>
      </c>
      <c r="D223" s="99">
        <v>23</v>
      </c>
      <c r="E223" s="99" t="s">
        <v>22</v>
      </c>
      <c r="F223" s="99">
        <v>12</v>
      </c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>
        <v>12</v>
      </c>
      <c r="U223" s="99"/>
      <c r="V223" s="99"/>
      <c r="W223" s="99"/>
      <c r="X223" s="99"/>
      <c r="Y223" s="68">
        <v>12</v>
      </c>
    </row>
    <row r="224" spans="1:25" hidden="1">
      <c r="A224" s="100" t="s">
        <v>91</v>
      </c>
      <c r="B224" s="98">
        <v>2017</v>
      </c>
      <c r="C224" s="98" t="s">
        <v>92</v>
      </c>
      <c r="D224" s="99">
        <v>23</v>
      </c>
      <c r="E224" s="99" t="s">
        <v>22</v>
      </c>
      <c r="F224" s="99">
        <v>12</v>
      </c>
      <c r="G224" s="99">
        <v>2</v>
      </c>
      <c r="H224" s="99"/>
      <c r="I224" s="99">
        <v>5</v>
      </c>
      <c r="J224" s="99">
        <v>0</v>
      </c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68">
        <v>7</v>
      </c>
    </row>
    <row r="225" spans="1:25" hidden="1">
      <c r="A225" s="100" t="s">
        <v>91</v>
      </c>
      <c r="B225" s="98">
        <v>2017</v>
      </c>
      <c r="C225" s="98" t="s">
        <v>92</v>
      </c>
      <c r="D225" s="99">
        <v>23</v>
      </c>
      <c r="E225" s="99" t="s">
        <v>24</v>
      </c>
      <c r="F225" s="99">
        <v>27</v>
      </c>
      <c r="G225" s="99">
        <v>9</v>
      </c>
      <c r="H225" s="99"/>
      <c r="I225" s="99">
        <v>13</v>
      </c>
      <c r="J225" s="99">
        <v>1</v>
      </c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68">
        <v>23</v>
      </c>
    </row>
    <row r="226" spans="1:25" hidden="1">
      <c r="A226" s="100" t="s">
        <v>91</v>
      </c>
      <c r="B226" s="98">
        <v>2017</v>
      </c>
      <c r="C226" s="98" t="s">
        <v>92</v>
      </c>
      <c r="D226" s="99">
        <v>23</v>
      </c>
      <c r="E226" s="99" t="s">
        <v>25</v>
      </c>
      <c r="F226" s="99">
        <v>27</v>
      </c>
      <c r="G226" s="99">
        <v>10</v>
      </c>
      <c r="H226" s="99"/>
      <c r="I226" s="99">
        <v>12</v>
      </c>
      <c r="J226" s="99">
        <v>5</v>
      </c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68">
        <v>27</v>
      </c>
    </row>
    <row r="227" spans="1:25" hidden="1">
      <c r="A227" s="100" t="s">
        <v>91</v>
      </c>
      <c r="B227" s="98">
        <v>2017</v>
      </c>
      <c r="C227" s="98" t="s">
        <v>92</v>
      </c>
      <c r="D227" s="99">
        <v>24</v>
      </c>
      <c r="E227" s="99" t="s">
        <v>21</v>
      </c>
      <c r="F227" s="99">
        <v>40</v>
      </c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>
        <v>15</v>
      </c>
      <c r="U227" s="99"/>
      <c r="V227" s="99">
        <v>3</v>
      </c>
      <c r="W227" s="99"/>
      <c r="X227" s="99"/>
      <c r="Y227" s="68">
        <v>18</v>
      </c>
    </row>
    <row r="228" spans="1:25" hidden="1">
      <c r="A228" s="100" t="s">
        <v>91</v>
      </c>
      <c r="B228" s="98">
        <v>2017</v>
      </c>
      <c r="C228" s="98" t="s">
        <v>92</v>
      </c>
      <c r="D228" s="99">
        <v>24</v>
      </c>
      <c r="E228" s="99" t="s">
        <v>22</v>
      </c>
      <c r="F228" s="99">
        <v>26</v>
      </c>
      <c r="G228" s="99">
        <v>8</v>
      </c>
      <c r="H228" s="99"/>
      <c r="I228" s="99">
        <v>16</v>
      </c>
      <c r="J228" s="99">
        <v>2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68">
        <v>26</v>
      </c>
    </row>
    <row r="229" spans="1:25" hidden="1">
      <c r="A229" s="100" t="s">
        <v>91</v>
      </c>
      <c r="B229" s="98">
        <v>2017</v>
      </c>
      <c r="C229" s="98" t="s">
        <v>92</v>
      </c>
      <c r="D229" s="99">
        <v>24</v>
      </c>
      <c r="E229" s="99" t="s">
        <v>24</v>
      </c>
      <c r="F229" s="99">
        <v>30</v>
      </c>
      <c r="G229" s="99"/>
      <c r="H229" s="99"/>
      <c r="I229" s="99">
        <v>30</v>
      </c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68">
        <v>30</v>
      </c>
    </row>
    <row r="230" spans="1:25" hidden="1">
      <c r="A230" s="100" t="s">
        <v>91</v>
      </c>
      <c r="B230" s="98">
        <v>2017</v>
      </c>
      <c r="C230" s="98" t="s">
        <v>92</v>
      </c>
      <c r="D230" s="99">
        <v>24</v>
      </c>
      <c r="E230" s="99" t="s">
        <v>25</v>
      </c>
      <c r="F230" s="99">
        <v>28</v>
      </c>
      <c r="G230" s="99">
        <v>14</v>
      </c>
      <c r="H230" s="99"/>
      <c r="I230" s="99">
        <v>14</v>
      </c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68">
        <v>28</v>
      </c>
    </row>
    <row r="231" spans="1:25" hidden="1">
      <c r="A231" s="100" t="s">
        <v>91</v>
      </c>
      <c r="B231" s="98">
        <v>2017</v>
      </c>
      <c r="C231" s="98" t="s">
        <v>92</v>
      </c>
      <c r="D231" s="99">
        <v>25</v>
      </c>
      <c r="E231" s="99" t="s">
        <v>21</v>
      </c>
      <c r="F231" s="99">
        <v>40</v>
      </c>
      <c r="G231" s="99"/>
      <c r="H231" s="99">
        <v>35</v>
      </c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68">
        <v>35</v>
      </c>
    </row>
    <row r="232" spans="1:25" hidden="1">
      <c r="A232" s="100" t="s">
        <v>91</v>
      </c>
      <c r="B232" s="98">
        <v>2017</v>
      </c>
      <c r="C232" s="98" t="s">
        <v>92</v>
      </c>
      <c r="D232" s="99">
        <v>25</v>
      </c>
      <c r="E232" s="99" t="s">
        <v>22</v>
      </c>
      <c r="F232" s="99">
        <v>6</v>
      </c>
      <c r="G232" s="99"/>
      <c r="H232" s="99"/>
      <c r="I232" s="99"/>
      <c r="J232" s="99">
        <v>4</v>
      </c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68">
        <v>4</v>
      </c>
    </row>
    <row r="233" spans="1:25" hidden="1">
      <c r="A233" s="100" t="s">
        <v>91</v>
      </c>
      <c r="B233" s="98">
        <v>2017</v>
      </c>
      <c r="C233" s="98" t="s">
        <v>92</v>
      </c>
      <c r="D233" s="99">
        <v>25</v>
      </c>
      <c r="E233" s="99" t="s">
        <v>28</v>
      </c>
      <c r="F233" s="99">
        <v>52</v>
      </c>
      <c r="G233" s="99">
        <v>41</v>
      </c>
      <c r="H233" s="99"/>
      <c r="I233" s="99">
        <v>10</v>
      </c>
      <c r="J233" s="99">
        <v>1</v>
      </c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68">
        <v>52</v>
      </c>
    </row>
    <row r="234" spans="1:25" hidden="1">
      <c r="A234" s="100" t="s">
        <v>91</v>
      </c>
      <c r="B234" s="98">
        <v>2017</v>
      </c>
      <c r="C234" s="98" t="s">
        <v>92</v>
      </c>
      <c r="D234" s="99">
        <v>25</v>
      </c>
      <c r="E234" s="99" t="s">
        <v>24</v>
      </c>
      <c r="F234" s="99">
        <v>51</v>
      </c>
      <c r="G234" s="99">
        <v>24</v>
      </c>
      <c r="H234" s="99"/>
      <c r="I234" s="99">
        <v>17</v>
      </c>
      <c r="J234" s="99">
        <v>4</v>
      </c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68">
        <v>45</v>
      </c>
    </row>
    <row r="235" spans="1:25" hidden="1">
      <c r="A235" s="100" t="s">
        <v>91</v>
      </c>
      <c r="B235" s="98">
        <v>2017</v>
      </c>
      <c r="C235" s="98" t="s">
        <v>92</v>
      </c>
      <c r="D235" s="99">
        <v>28</v>
      </c>
      <c r="E235" s="99" t="s">
        <v>22</v>
      </c>
      <c r="F235" s="99">
        <v>16</v>
      </c>
      <c r="G235" s="99">
        <v>10</v>
      </c>
      <c r="H235" s="99"/>
      <c r="I235" s="99">
        <v>6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68">
        <v>16</v>
      </c>
    </row>
    <row r="236" spans="1:25" hidden="1">
      <c r="A236" s="100" t="s">
        <v>91</v>
      </c>
      <c r="B236" s="98">
        <v>2017</v>
      </c>
      <c r="C236" s="98" t="s">
        <v>92</v>
      </c>
      <c r="D236" s="99">
        <v>28</v>
      </c>
      <c r="E236" s="99" t="s">
        <v>23</v>
      </c>
      <c r="F236" s="99">
        <v>29</v>
      </c>
      <c r="G236" s="99"/>
      <c r="H236" s="99"/>
      <c r="I236" s="99"/>
      <c r="J236" s="99"/>
      <c r="K236" s="99"/>
      <c r="L236" s="99"/>
      <c r="M236" s="99">
        <v>27</v>
      </c>
      <c r="N236" s="99"/>
      <c r="O236" s="99"/>
      <c r="P236" s="99"/>
      <c r="Q236" s="99"/>
      <c r="R236" s="99"/>
      <c r="S236" s="99"/>
      <c r="T236" s="99"/>
      <c r="U236" s="99">
        <v>1</v>
      </c>
      <c r="V236" s="99"/>
      <c r="W236" s="99"/>
      <c r="X236" s="99"/>
      <c r="Y236" s="68">
        <v>28</v>
      </c>
    </row>
    <row r="237" spans="1:25" hidden="1">
      <c r="A237" s="100" t="s">
        <v>91</v>
      </c>
      <c r="B237" s="98">
        <v>2017</v>
      </c>
      <c r="C237" s="98" t="s">
        <v>92</v>
      </c>
      <c r="D237" s="99">
        <v>28</v>
      </c>
      <c r="E237" s="99" t="s">
        <v>24</v>
      </c>
      <c r="F237" s="99">
        <v>33</v>
      </c>
      <c r="G237" s="99">
        <v>19</v>
      </c>
      <c r="H237" s="99"/>
      <c r="I237" s="99">
        <v>7</v>
      </c>
      <c r="J237" s="99">
        <v>2</v>
      </c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68">
        <v>28</v>
      </c>
    </row>
    <row r="238" spans="1:25" hidden="1">
      <c r="A238" s="100" t="s">
        <v>91</v>
      </c>
      <c r="B238" s="98">
        <v>2017</v>
      </c>
      <c r="C238" s="98" t="s">
        <v>92</v>
      </c>
      <c r="D238" s="99">
        <v>28</v>
      </c>
      <c r="E238" s="99" t="s">
        <v>25</v>
      </c>
      <c r="F238" s="99">
        <v>26</v>
      </c>
      <c r="G238" s="99">
        <v>11</v>
      </c>
      <c r="H238" s="99"/>
      <c r="I238" s="99">
        <v>12</v>
      </c>
      <c r="J238" s="99">
        <v>1</v>
      </c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68">
        <v>24</v>
      </c>
    </row>
    <row r="239" spans="1:25" hidden="1">
      <c r="A239" s="100" t="s">
        <v>91</v>
      </c>
      <c r="B239" s="98">
        <v>2017</v>
      </c>
      <c r="C239" s="98" t="s">
        <v>92</v>
      </c>
      <c r="D239" s="99">
        <v>29</v>
      </c>
      <c r="E239" s="99" t="s">
        <v>22</v>
      </c>
      <c r="F239" s="99">
        <v>25</v>
      </c>
      <c r="G239" s="99">
        <v>4</v>
      </c>
      <c r="H239" s="99"/>
      <c r="I239" s="99">
        <v>13</v>
      </c>
      <c r="J239" s="99">
        <v>4</v>
      </c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68">
        <v>21</v>
      </c>
    </row>
    <row r="240" spans="1:25" hidden="1">
      <c r="A240" s="100" t="s">
        <v>91</v>
      </c>
      <c r="B240" s="98">
        <v>2017</v>
      </c>
      <c r="C240" s="98" t="s">
        <v>92</v>
      </c>
      <c r="D240" s="99">
        <v>29</v>
      </c>
      <c r="E240" s="99" t="s">
        <v>23</v>
      </c>
      <c r="F240" s="99">
        <v>25</v>
      </c>
      <c r="G240" s="99"/>
      <c r="H240" s="99"/>
      <c r="I240" s="99"/>
      <c r="J240" s="99"/>
      <c r="K240" s="99">
        <v>20</v>
      </c>
      <c r="L240" s="99"/>
      <c r="M240" s="99"/>
      <c r="N240" s="99"/>
      <c r="O240" s="99"/>
      <c r="P240" s="99"/>
      <c r="Q240" s="99"/>
      <c r="R240" s="99"/>
      <c r="S240" s="99"/>
      <c r="T240" s="99"/>
      <c r="U240" s="99">
        <v>1</v>
      </c>
      <c r="V240" s="99"/>
      <c r="W240" s="99"/>
      <c r="X240" s="99"/>
      <c r="Y240" s="68">
        <v>21</v>
      </c>
    </row>
    <row r="241" spans="1:25" hidden="1">
      <c r="A241" s="100" t="s">
        <v>91</v>
      </c>
      <c r="B241" s="98">
        <v>2017</v>
      </c>
      <c r="C241" s="98" t="s">
        <v>92</v>
      </c>
      <c r="D241" s="99">
        <v>29</v>
      </c>
      <c r="E241" s="99" t="s">
        <v>24</v>
      </c>
      <c r="F241" s="99">
        <v>33</v>
      </c>
      <c r="G241" s="99">
        <v>16</v>
      </c>
      <c r="H241" s="99"/>
      <c r="I241" s="99">
        <v>13</v>
      </c>
      <c r="J241" s="99">
        <v>3</v>
      </c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68">
        <v>32</v>
      </c>
    </row>
    <row r="242" spans="1:25" hidden="1">
      <c r="A242" s="100" t="s">
        <v>91</v>
      </c>
      <c r="B242" s="98">
        <v>2017</v>
      </c>
      <c r="C242" s="98" t="s">
        <v>92</v>
      </c>
      <c r="D242" s="99">
        <v>29</v>
      </c>
      <c r="E242" s="99" t="s">
        <v>25</v>
      </c>
      <c r="F242" s="99">
        <v>18</v>
      </c>
      <c r="G242" s="99">
        <v>5</v>
      </c>
      <c r="H242" s="99"/>
      <c r="I242" s="99">
        <v>5</v>
      </c>
      <c r="J242" s="99">
        <v>8</v>
      </c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68">
        <v>18</v>
      </c>
    </row>
    <row r="243" spans="1:25" hidden="1">
      <c r="A243" s="100" t="s">
        <v>91</v>
      </c>
      <c r="B243" s="98">
        <v>2017</v>
      </c>
      <c r="C243" s="98" t="s">
        <v>92</v>
      </c>
      <c r="D243" s="99">
        <v>30</v>
      </c>
      <c r="E243" s="99" t="s">
        <v>21</v>
      </c>
      <c r="F243" s="99">
        <v>12</v>
      </c>
      <c r="G243" s="99"/>
      <c r="H243" s="99">
        <v>8</v>
      </c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68">
        <v>8</v>
      </c>
    </row>
    <row r="244" spans="1:25" hidden="1">
      <c r="A244" s="100" t="s">
        <v>91</v>
      </c>
      <c r="B244" s="98">
        <v>2017</v>
      </c>
      <c r="C244" s="98" t="s">
        <v>92</v>
      </c>
      <c r="D244" s="99">
        <v>30</v>
      </c>
      <c r="E244" s="99" t="s">
        <v>22</v>
      </c>
      <c r="F244" s="99">
        <v>11</v>
      </c>
      <c r="G244" s="99">
        <v>5</v>
      </c>
      <c r="H244" s="99"/>
      <c r="I244" s="99">
        <v>4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68">
        <v>9</v>
      </c>
    </row>
    <row r="245" spans="1:25" hidden="1">
      <c r="A245" s="100" t="s">
        <v>91</v>
      </c>
      <c r="B245" s="98">
        <v>2017</v>
      </c>
      <c r="C245" s="98" t="s">
        <v>92</v>
      </c>
      <c r="D245" s="99">
        <v>30</v>
      </c>
      <c r="E245" s="99" t="s">
        <v>24</v>
      </c>
      <c r="F245" s="99">
        <v>30</v>
      </c>
      <c r="G245" s="99">
        <v>21</v>
      </c>
      <c r="H245" s="99"/>
      <c r="I245" s="99">
        <v>8</v>
      </c>
      <c r="J245" s="99">
        <v>1</v>
      </c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68">
        <v>30</v>
      </c>
    </row>
    <row r="246" spans="1:25" hidden="1">
      <c r="A246" s="100" t="s">
        <v>91</v>
      </c>
      <c r="B246" s="98">
        <v>2017</v>
      </c>
      <c r="C246" s="98" t="s">
        <v>92</v>
      </c>
      <c r="D246" s="99">
        <v>30</v>
      </c>
      <c r="E246" s="99" t="s">
        <v>25</v>
      </c>
      <c r="F246" s="99">
        <v>21</v>
      </c>
      <c r="G246" s="99">
        <v>11</v>
      </c>
      <c r="H246" s="99"/>
      <c r="I246" s="99">
        <v>6</v>
      </c>
      <c r="J246" s="99">
        <v>4</v>
      </c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68">
        <v>21</v>
      </c>
    </row>
    <row r="247" spans="1:25" hidden="1">
      <c r="A247" s="100" t="s">
        <v>93</v>
      </c>
      <c r="B247" s="98">
        <v>2017</v>
      </c>
      <c r="C247" s="98" t="s">
        <v>94</v>
      </c>
      <c r="D247" s="99">
        <v>1</v>
      </c>
      <c r="E247" s="99" t="s">
        <v>21</v>
      </c>
      <c r="F247" s="99">
        <v>25</v>
      </c>
      <c r="G247" s="99"/>
      <c r="H247" s="99"/>
      <c r="I247" s="99"/>
      <c r="J247" s="99"/>
      <c r="K247" s="99">
        <v>25</v>
      </c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68">
        <v>25</v>
      </c>
    </row>
    <row r="248" spans="1:25" hidden="1">
      <c r="A248" s="100" t="s">
        <v>93</v>
      </c>
      <c r="B248" s="98">
        <v>2017</v>
      </c>
      <c r="C248" s="98" t="s">
        <v>94</v>
      </c>
      <c r="D248" s="99">
        <v>1</v>
      </c>
      <c r="E248" s="99" t="s">
        <v>22</v>
      </c>
      <c r="F248" s="99">
        <v>38</v>
      </c>
      <c r="G248" s="99">
        <v>12</v>
      </c>
      <c r="H248" s="99"/>
      <c r="I248" s="99">
        <v>16</v>
      </c>
      <c r="J248" s="99">
        <v>7</v>
      </c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68">
        <v>35</v>
      </c>
    </row>
    <row r="249" spans="1:25" hidden="1">
      <c r="A249" s="100" t="s">
        <v>93</v>
      </c>
      <c r="B249" s="98">
        <v>2017</v>
      </c>
      <c r="C249" s="98" t="s">
        <v>94</v>
      </c>
      <c r="D249" s="99">
        <v>1</v>
      </c>
      <c r="E249" s="99" t="s">
        <v>23</v>
      </c>
      <c r="F249" s="99">
        <v>5</v>
      </c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>
        <v>3</v>
      </c>
      <c r="U249" s="99"/>
      <c r="V249" s="99">
        <v>2</v>
      </c>
      <c r="W249" s="99"/>
      <c r="X249" s="99"/>
      <c r="Y249" s="68">
        <v>5</v>
      </c>
    </row>
    <row r="250" spans="1:25" hidden="1">
      <c r="A250" s="100" t="s">
        <v>93</v>
      </c>
      <c r="B250" s="98">
        <v>2017</v>
      </c>
      <c r="C250" s="98" t="s">
        <v>94</v>
      </c>
      <c r="D250" s="99">
        <v>1</v>
      </c>
      <c r="E250" s="99" t="s">
        <v>24</v>
      </c>
      <c r="F250" s="99">
        <v>47</v>
      </c>
      <c r="G250" s="99">
        <v>22</v>
      </c>
      <c r="H250" s="99"/>
      <c r="I250" s="99">
        <v>20</v>
      </c>
      <c r="J250" s="99">
        <v>4</v>
      </c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68">
        <v>46</v>
      </c>
    </row>
    <row r="251" spans="1:25" hidden="1">
      <c r="A251" s="100" t="s">
        <v>93</v>
      </c>
      <c r="B251" s="98">
        <v>2017</v>
      </c>
      <c r="C251" s="98" t="s">
        <v>94</v>
      </c>
      <c r="D251" s="99">
        <v>1</v>
      </c>
      <c r="E251" s="99" t="s">
        <v>25</v>
      </c>
      <c r="F251" s="99">
        <v>26</v>
      </c>
      <c r="G251" s="99">
        <v>12</v>
      </c>
      <c r="H251" s="99"/>
      <c r="I251" s="99">
        <v>13</v>
      </c>
      <c r="J251" s="99">
        <v>1</v>
      </c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68">
        <v>26</v>
      </c>
    </row>
    <row r="252" spans="1:25" hidden="1">
      <c r="A252" s="100" t="s">
        <v>93</v>
      </c>
      <c r="B252" s="98">
        <v>2017</v>
      </c>
      <c r="C252" s="98" t="s">
        <v>94</v>
      </c>
      <c r="D252" s="99">
        <v>2</v>
      </c>
      <c r="E252" s="99" t="s">
        <v>21</v>
      </c>
      <c r="F252" s="99">
        <v>20</v>
      </c>
      <c r="G252" s="99"/>
      <c r="H252" s="99"/>
      <c r="I252" s="99"/>
      <c r="J252" s="99"/>
      <c r="K252" s="99">
        <v>20</v>
      </c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68">
        <v>20</v>
      </c>
    </row>
    <row r="253" spans="1:25" hidden="1">
      <c r="A253" s="100" t="s">
        <v>93</v>
      </c>
      <c r="B253" s="98">
        <v>2017</v>
      </c>
      <c r="C253" s="98" t="s">
        <v>94</v>
      </c>
      <c r="D253" s="99">
        <v>2</v>
      </c>
      <c r="E253" s="99" t="s">
        <v>22</v>
      </c>
      <c r="F253" s="99">
        <v>27</v>
      </c>
      <c r="G253" s="99">
        <v>13</v>
      </c>
      <c r="H253" s="99"/>
      <c r="I253" s="99">
        <v>13</v>
      </c>
      <c r="J253" s="99">
        <v>1</v>
      </c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68">
        <v>27</v>
      </c>
    </row>
    <row r="254" spans="1:25" hidden="1">
      <c r="A254" s="100" t="s">
        <v>93</v>
      </c>
      <c r="B254" s="98">
        <v>2017</v>
      </c>
      <c r="C254" s="98" t="s">
        <v>94</v>
      </c>
      <c r="D254" s="99">
        <v>2</v>
      </c>
      <c r="E254" s="99" t="s">
        <v>27</v>
      </c>
      <c r="F254" s="99">
        <v>10</v>
      </c>
      <c r="G254" s="99">
        <v>2</v>
      </c>
      <c r="H254" s="99"/>
      <c r="I254" s="99"/>
      <c r="J254" s="99">
        <v>8</v>
      </c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68">
        <v>10</v>
      </c>
    </row>
    <row r="255" spans="1:25" hidden="1">
      <c r="A255" s="100" t="s">
        <v>93</v>
      </c>
      <c r="B255" s="98">
        <v>2017</v>
      </c>
      <c r="C255" s="98" t="s">
        <v>94</v>
      </c>
      <c r="D255" s="99">
        <v>2</v>
      </c>
      <c r="E255" s="99" t="s">
        <v>28</v>
      </c>
      <c r="F255" s="99">
        <v>50</v>
      </c>
      <c r="G255" s="99">
        <v>37</v>
      </c>
      <c r="H255" s="99"/>
      <c r="I255" s="99">
        <v>11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68">
        <v>48</v>
      </c>
    </row>
    <row r="256" spans="1:25" hidden="1">
      <c r="A256" s="100" t="s">
        <v>93</v>
      </c>
      <c r="B256" s="98">
        <v>2017</v>
      </c>
      <c r="C256" s="98" t="s">
        <v>94</v>
      </c>
      <c r="D256" s="99">
        <v>2</v>
      </c>
      <c r="E256" s="99" t="s">
        <v>24</v>
      </c>
      <c r="F256" s="99">
        <v>52</v>
      </c>
      <c r="G256" s="99">
        <v>28</v>
      </c>
      <c r="H256" s="99"/>
      <c r="I256" s="99">
        <v>11</v>
      </c>
      <c r="J256" s="99">
        <v>10</v>
      </c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68">
        <v>49</v>
      </c>
    </row>
    <row r="257" spans="1:25" hidden="1">
      <c r="A257" s="100" t="s">
        <v>93</v>
      </c>
      <c r="B257" s="98">
        <v>2017</v>
      </c>
      <c r="C257" s="98" t="s">
        <v>94</v>
      </c>
      <c r="D257" s="99">
        <v>4</v>
      </c>
      <c r="E257" s="99" t="s">
        <v>27</v>
      </c>
      <c r="F257" s="99">
        <v>40</v>
      </c>
      <c r="G257" s="99"/>
      <c r="H257" s="99">
        <v>40</v>
      </c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68">
        <v>40</v>
      </c>
    </row>
    <row r="258" spans="1:25" hidden="1">
      <c r="A258" s="100" t="s">
        <v>93</v>
      </c>
      <c r="B258" s="98">
        <v>2017</v>
      </c>
      <c r="C258" s="98" t="s">
        <v>94</v>
      </c>
      <c r="D258" s="99">
        <v>5</v>
      </c>
      <c r="E258" s="99" t="s">
        <v>22</v>
      </c>
      <c r="F258" s="99">
        <v>25</v>
      </c>
      <c r="G258" s="99">
        <v>14</v>
      </c>
      <c r="H258" s="99"/>
      <c r="I258" s="99">
        <v>4</v>
      </c>
      <c r="J258" s="99">
        <v>7</v>
      </c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68">
        <v>25</v>
      </c>
    </row>
    <row r="259" spans="1:25" hidden="1">
      <c r="A259" s="100" t="s">
        <v>93</v>
      </c>
      <c r="B259" s="98">
        <v>2017</v>
      </c>
      <c r="C259" s="98" t="s">
        <v>94</v>
      </c>
      <c r="D259" s="99">
        <v>5</v>
      </c>
      <c r="E259" s="99" t="s">
        <v>23</v>
      </c>
      <c r="F259" s="99">
        <v>45</v>
      </c>
      <c r="G259" s="99"/>
      <c r="H259" s="99"/>
      <c r="I259" s="99"/>
      <c r="J259" s="99"/>
      <c r="K259" s="99"/>
      <c r="L259" s="99">
        <v>29</v>
      </c>
      <c r="M259" s="99"/>
      <c r="N259" s="99"/>
      <c r="O259" s="99"/>
      <c r="P259" s="99"/>
      <c r="Q259" s="99"/>
      <c r="R259" s="99"/>
      <c r="S259" s="99"/>
      <c r="T259" s="99"/>
      <c r="U259" s="99">
        <v>3</v>
      </c>
      <c r="V259" s="99"/>
      <c r="W259" s="99"/>
      <c r="X259" s="99"/>
      <c r="Y259" s="68">
        <v>32</v>
      </c>
    </row>
    <row r="260" spans="1:25" hidden="1">
      <c r="A260" s="100" t="s">
        <v>93</v>
      </c>
      <c r="B260" s="98">
        <v>2017</v>
      </c>
      <c r="C260" s="98" t="s">
        <v>94</v>
      </c>
      <c r="D260" s="99">
        <v>5</v>
      </c>
      <c r="E260" s="99" t="s">
        <v>24</v>
      </c>
      <c r="F260" s="99">
        <v>38</v>
      </c>
      <c r="G260" s="99">
        <v>36</v>
      </c>
      <c r="H260" s="99"/>
      <c r="I260" s="99">
        <v>1</v>
      </c>
      <c r="J260" s="99">
        <v>1</v>
      </c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68">
        <v>38</v>
      </c>
    </row>
    <row r="261" spans="1:25" hidden="1">
      <c r="A261" s="100" t="s">
        <v>93</v>
      </c>
      <c r="B261" s="98">
        <v>2017</v>
      </c>
      <c r="C261" s="98" t="s">
        <v>94</v>
      </c>
      <c r="D261" s="99">
        <v>5</v>
      </c>
      <c r="E261" s="99" t="s">
        <v>25</v>
      </c>
      <c r="F261" s="99">
        <v>25</v>
      </c>
      <c r="G261" s="99">
        <v>12</v>
      </c>
      <c r="H261" s="99"/>
      <c r="I261" s="99">
        <v>5</v>
      </c>
      <c r="J261" s="99">
        <v>7</v>
      </c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68">
        <v>24</v>
      </c>
    </row>
    <row r="262" spans="1:25" hidden="1">
      <c r="A262" s="100" t="s">
        <v>93</v>
      </c>
      <c r="B262" s="98">
        <v>2017</v>
      </c>
      <c r="C262" s="98" t="s">
        <v>94</v>
      </c>
      <c r="D262" s="99">
        <v>6</v>
      </c>
      <c r="E262" s="99" t="s">
        <v>21</v>
      </c>
      <c r="F262" s="99">
        <v>46</v>
      </c>
      <c r="G262" s="99"/>
      <c r="H262" s="99"/>
      <c r="I262" s="99"/>
      <c r="J262" s="99"/>
      <c r="K262" s="99"/>
      <c r="L262" s="99">
        <v>37</v>
      </c>
      <c r="M262" s="99"/>
      <c r="N262" s="99"/>
      <c r="O262" s="99"/>
      <c r="P262" s="99"/>
      <c r="Q262" s="99"/>
      <c r="R262" s="99"/>
      <c r="S262" s="99"/>
      <c r="T262" s="99"/>
      <c r="U262" s="99">
        <v>1</v>
      </c>
      <c r="V262" s="99"/>
      <c r="W262" s="99"/>
      <c r="X262" s="99"/>
      <c r="Y262" s="68">
        <v>38</v>
      </c>
    </row>
    <row r="263" spans="1:25" hidden="1">
      <c r="A263" s="100" t="s">
        <v>93</v>
      </c>
      <c r="B263" s="98">
        <v>2017</v>
      </c>
      <c r="C263" s="98" t="s">
        <v>94</v>
      </c>
      <c r="D263" s="99">
        <v>6</v>
      </c>
      <c r="E263" s="99" t="s">
        <v>22</v>
      </c>
      <c r="F263" s="99">
        <v>25</v>
      </c>
      <c r="G263" s="99">
        <v>20</v>
      </c>
      <c r="H263" s="99"/>
      <c r="I263" s="99">
        <v>3</v>
      </c>
      <c r="J263" s="99">
        <v>2</v>
      </c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68">
        <v>25</v>
      </c>
    </row>
    <row r="264" spans="1:25" hidden="1">
      <c r="A264" s="100" t="s">
        <v>93</v>
      </c>
      <c r="B264" s="98">
        <v>2017</v>
      </c>
      <c r="C264" s="98" t="s">
        <v>94</v>
      </c>
      <c r="D264" s="99">
        <v>6</v>
      </c>
      <c r="E264" s="99" t="s">
        <v>24</v>
      </c>
      <c r="F264" s="99">
        <v>41</v>
      </c>
      <c r="G264" s="99">
        <v>20</v>
      </c>
      <c r="H264" s="99"/>
      <c r="I264" s="99">
        <v>18</v>
      </c>
      <c r="J264" s="99">
        <v>3</v>
      </c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68">
        <v>41</v>
      </c>
    </row>
    <row r="265" spans="1:25" hidden="1">
      <c r="A265" s="100" t="s">
        <v>93</v>
      </c>
      <c r="B265" s="98">
        <v>2017</v>
      </c>
      <c r="C265" s="98" t="s">
        <v>94</v>
      </c>
      <c r="D265" s="99">
        <v>6</v>
      </c>
      <c r="E265" s="99" t="s">
        <v>25</v>
      </c>
      <c r="F265" s="99">
        <v>26</v>
      </c>
      <c r="G265" s="99">
        <v>8</v>
      </c>
      <c r="H265" s="99"/>
      <c r="I265" s="99">
        <v>8</v>
      </c>
      <c r="J265" s="99">
        <v>4</v>
      </c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68">
        <v>20</v>
      </c>
    </row>
    <row r="266" spans="1:25" hidden="1">
      <c r="A266" s="100" t="s">
        <v>93</v>
      </c>
      <c r="B266" s="98">
        <v>2017</v>
      </c>
      <c r="C266" s="98" t="s">
        <v>94</v>
      </c>
      <c r="D266" s="99">
        <v>7</v>
      </c>
      <c r="E266" s="99" t="s">
        <v>22</v>
      </c>
      <c r="F266" s="99">
        <v>26</v>
      </c>
      <c r="G266" s="99">
        <v>11</v>
      </c>
      <c r="H266" s="99"/>
      <c r="I266" s="99">
        <v>11</v>
      </c>
      <c r="J266" s="99">
        <v>4</v>
      </c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68">
        <v>26</v>
      </c>
    </row>
    <row r="267" spans="1:25" hidden="1">
      <c r="A267" s="100" t="s">
        <v>95</v>
      </c>
      <c r="B267" s="98">
        <v>2017</v>
      </c>
      <c r="C267" s="98" t="s">
        <v>94</v>
      </c>
      <c r="D267" s="99">
        <v>7</v>
      </c>
      <c r="E267" s="99" t="s">
        <v>24</v>
      </c>
      <c r="F267" s="99">
        <v>37</v>
      </c>
      <c r="G267" s="99">
        <v>27</v>
      </c>
      <c r="H267" s="99"/>
      <c r="I267" s="99">
        <v>6</v>
      </c>
      <c r="J267" s="99">
        <v>3</v>
      </c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68">
        <v>36</v>
      </c>
    </row>
    <row r="268" spans="1:25" hidden="1">
      <c r="A268" s="100" t="s">
        <v>93</v>
      </c>
      <c r="B268" s="98">
        <v>2017</v>
      </c>
      <c r="C268" s="98" t="s">
        <v>94</v>
      </c>
      <c r="D268" s="99">
        <v>7</v>
      </c>
      <c r="E268" s="99" t="s">
        <v>25</v>
      </c>
      <c r="F268" s="99">
        <v>25</v>
      </c>
      <c r="G268" s="99">
        <v>17</v>
      </c>
      <c r="H268" s="99"/>
      <c r="I268" s="99"/>
      <c r="J268" s="99">
        <v>5</v>
      </c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68">
        <v>22</v>
      </c>
    </row>
    <row r="269" spans="1:25" hidden="1">
      <c r="A269" s="100" t="s">
        <v>93</v>
      </c>
      <c r="B269" s="98">
        <v>2017</v>
      </c>
      <c r="C269" s="98" t="s">
        <v>94</v>
      </c>
      <c r="D269" s="99">
        <v>8</v>
      </c>
      <c r="E269" s="99" t="s">
        <v>21</v>
      </c>
      <c r="F269" s="99">
        <v>40</v>
      </c>
      <c r="G269" s="99"/>
      <c r="H269" s="99"/>
      <c r="I269" s="99"/>
      <c r="J269" s="99"/>
      <c r="K269" s="99"/>
      <c r="L269" s="99"/>
      <c r="M269" s="99">
        <v>12</v>
      </c>
      <c r="N269" s="99"/>
      <c r="O269" s="99"/>
      <c r="P269" s="99"/>
      <c r="Q269" s="99"/>
      <c r="R269" s="99"/>
      <c r="S269" s="99"/>
      <c r="T269" s="99"/>
      <c r="U269" s="99">
        <v>1</v>
      </c>
      <c r="V269" s="99"/>
      <c r="W269" s="99"/>
      <c r="X269" s="99"/>
      <c r="Y269" s="68">
        <v>13</v>
      </c>
    </row>
    <row r="270" spans="1:25" hidden="1">
      <c r="A270" s="100" t="s">
        <v>93</v>
      </c>
      <c r="B270" s="98">
        <v>2017</v>
      </c>
      <c r="C270" s="98" t="s">
        <v>94</v>
      </c>
      <c r="D270" s="99">
        <v>8</v>
      </c>
      <c r="E270" s="99" t="s">
        <v>22</v>
      </c>
      <c r="F270" s="99">
        <v>29</v>
      </c>
      <c r="G270" s="99">
        <v>6</v>
      </c>
      <c r="H270" s="99"/>
      <c r="I270" s="99">
        <v>23</v>
      </c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68">
        <v>29</v>
      </c>
    </row>
    <row r="271" spans="1:25" hidden="1">
      <c r="A271" s="100" t="s">
        <v>93</v>
      </c>
      <c r="B271" s="98">
        <v>2017</v>
      </c>
      <c r="C271" s="98" t="s">
        <v>94</v>
      </c>
      <c r="D271" s="99">
        <v>8</v>
      </c>
      <c r="E271" s="99" t="s">
        <v>24</v>
      </c>
      <c r="F271" s="99">
        <v>47</v>
      </c>
      <c r="G271" s="99">
        <v>26</v>
      </c>
      <c r="H271" s="99"/>
      <c r="I271" s="99">
        <v>19</v>
      </c>
      <c r="J271" s="99">
        <v>1</v>
      </c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68">
        <v>46</v>
      </c>
    </row>
    <row r="272" spans="1:25" hidden="1">
      <c r="A272" s="100" t="s">
        <v>93</v>
      </c>
      <c r="B272" s="98">
        <v>2017</v>
      </c>
      <c r="C272" s="98" t="s">
        <v>94</v>
      </c>
      <c r="D272" s="99">
        <v>8</v>
      </c>
      <c r="E272" s="99" t="s">
        <v>25</v>
      </c>
      <c r="F272" s="99">
        <v>25</v>
      </c>
      <c r="G272" s="99">
        <v>5</v>
      </c>
      <c r="H272" s="99"/>
      <c r="I272" s="99">
        <v>11</v>
      </c>
      <c r="J272" s="99">
        <v>7</v>
      </c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68">
        <v>23</v>
      </c>
    </row>
    <row r="273" spans="1:25" hidden="1">
      <c r="A273" s="100" t="s">
        <v>93</v>
      </c>
      <c r="B273" s="98">
        <v>2017</v>
      </c>
      <c r="C273" s="98" t="s">
        <v>94</v>
      </c>
      <c r="D273" s="99">
        <v>9</v>
      </c>
      <c r="E273" s="99" t="s">
        <v>21</v>
      </c>
      <c r="F273" s="99">
        <v>15</v>
      </c>
      <c r="G273" s="99"/>
      <c r="H273" s="99"/>
      <c r="I273" s="99"/>
      <c r="J273" s="99"/>
      <c r="K273" s="99"/>
      <c r="L273" s="99"/>
      <c r="M273" s="99">
        <v>15</v>
      </c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68">
        <v>15</v>
      </c>
    </row>
    <row r="274" spans="1:25" hidden="1">
      <c r="A274" s="100" t="s">
        <v>93</v>
      </c>
      <c r="B274" s="98">
        <v>2017</v>
      </c>
      <c r="C274" s="98" t="s">
        <v>94</v>
      </c>
      <c r="D274" s="99">
        <v>9</v>
      </c>
      <c r="E274" s="99" t="s">
        <v>22</v>
      </c>
      <c r="F274" s="99">
        <v>22</v>
      </c>
      <c r="G274" s="99">
        <v>14</v>
      </c>
      <c r="H274" s="99"/>
      <c r="I274" s="99">
        <v>5</v>
      </c>
      <c r="J274" s="99">
        <v>3</v>
      </c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68">
        <v>22</v>
      </c>
    </row>
    <row r="275" spans="1:25" hidden="1">
      <c r="A275" s="100" t="s">
        <v>93</v>
      </c>
      <c r="B275" s="98">
        <v>2017</v>
      </c>
      <c r="C275" s="98" t="s">
        <v>94</v>
      </c>
      <c r="D275" s="99">
        <v>9</v>
      </c>
      <c r="E275" s="99" t="s">
        <v>28</v>
      </c>
      <c r="F275" s="99">
        <v>50</v>
      </c>
      <c r="G275" s="99">
        <v>23</v>
      </c>
      <c r="H275" s="99"/>
      <c r="I275" s="99">
        <v>16</v>
      </c>
      <c r="J275" s="99">
        <v>3</v>
      </c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68">
        <v>42</v>
      </c>
    </row>
    <row r="276" spans="1:25" ht="12.75" hidden="1" customHeight="1">
      <c r="A276" s="100" t="s">
        <v>93</v>
      </c>
      <c r="B276" s="98">
        <v>2017</v>
      </c>
      <c r="C276" s="98" t="s">
        <v>94</v>
      </c>
      <c r="D276" s="99">
        <v>9</v>
      </c>
      <c r="E276" s="99" t="s">
        <v>24</v>
      </c>
      <c r="F276" s="99">
        <v>52</v>
      </c>
      <c r="G276" s="99">
        <v>30</v>
      </c>
      <c r="H276" s="99"/>
      <c r="I276" s="99">
        <v>10</v>
      </c>
      <c r="J276" s="99">
        <v>1</v>
      </c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68">
        <v>41</v>
      </c>
    </row>
    <row r="277" spans="1:25" ht="12.75" hidden="1" customHeight="1">
      <c r="A277" s="100" t="s">
        <v>93</v>
      </c>
      <c r="B277" s="98">
        <v>2017</v>
      </c>
      <c r="C277" s="98" t="s">
        <v>94</v>
      </c>
      <c r="D277" s="99">
        <v>12</v>
      </c>
      <c r="E277" s="99" t="s">
        <v>21</v>
      </c>
      <c r="F277" s="99">
        <v>2</v>
      </c>
      <c r="G277" s="99"/>
      <c r="H277" s="99"/>
      <c r="I277" s="99"/>
      <c r="J277" s="99"/>
      <c r="K277" s="99"/>
      <c r="L277" s="99"/>
      <c r="M277" s="99">
        <v>2</v>
      </c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68">
        <v>2</v>
      </c>
    </row>
    <row r="278" spans="1:25" ht="12.75" hidden="1" customHeight="1">
      <c r="A278" s="100" t="s">
        <v>93</v>
      </c>
      <c r="B278" s="98">
        <v>2017</v>
      </c>
      <c r="C278" s="98" t="s">
        <v>94</v>
      </c>
      <c r="D278" s="99">
        <v>12</v>
      </c>
      <c r="E278" s="99" t="s">
        <v>22</v>
      </c>
      <c r="F278" s="99">
        <v>40</v>
      </c>
      <c r="G278" s="99">
        <v>14</v>
      </c>
      <c r="H278" s="99"/>
      <c r="I278" s="99">
        <v>18</v>
      </c>
      <c r="J278" s="99">
        <v>6</v>
      </c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68">
        <v>38</v>
      </c>
    </row>
    <row r="279" spans="1:25" ht="12.75" hidden="1" customHeight="1">
      <c r="A279" s="100" t="s">
        <v>93</v>
      </c>
      <c r="B279" s="98">
        <v>2017</v>
      </c>
      <c r="C279" s="98" t="s">
        <v>94</v>
      </c>
      <c r="D279" s="99">
        <v>12</v>
      </c>
      <c r="E279" s="99" t="s">
        <v>24</v>
      </c>
      <c r="F279" s="99">
        <v>45</v>
      </c>
      <c r="G279" s="99">
        <v>28</v>
      </c>
      <c r="H279" s="99"/>
      <c r="I279" s="99">
        <v>10</v>
      </c>
      <c r="J279" s="99">
        <v>7</v>
      </c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68">
        <v>45</v>
      </c>
    </row>
    <row r="280" spans="1:25" ht="12.75" hidden="1" customHeight="1">
      <c r="A280" s="100" t="s">
        <v>93</v>
      </c>
      <c r="B280" s="98">
        <v>2017</v>
      </c>
      <c r="C280" s="98" t="s">
        <v>94</v>
      </c>
      <c r="D280" s="99">
        <v>12</v>
      </c>
      <c r="E280" s="99" t="s">
        <v>25</v>
      </c>
      <c r="F280" s="99">
        <v>18</v>
      </c>
      <c r="G280" s="99">
        <v>5</v>
      </c>
      <c r="H280" s="99"/>
      <c r="I280" s="99">
        <v>11</v>
      </c>
      <c r="J280" s="99">
        <v>1</v>
      </c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68">
        <v>17</v>
      </c>
    </row>
    <row r="281" spans="1:25" ht="12.75" hidden="1" customHeight="1">
      <c r="A281" s="100" t="s">
        <v>93</v>
      </c>
      <c r="B281" s="98">
        <v>2017</v>
      </c>
      <c r="C281" s="98" t="s">
        <v>94</v>
      </c>
      <c r="D281" s="99">
        <v>13</v>
      </c>
      <c r="E281" s="99" t="s">
        <v>21</v>
      </c>
      <c r="F281" s="99">
        <v>42</v>
      </c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>
        <v>14</v>
      </c>
      <c r="U281" s="99"/>
      <c r="V281" s="99">
        <v>1</v>
      </c>
      <c r="W281" s="99"/>
      <c r="X281" s="99"/>
      <c r="Y281" s="68">
        <v>15</v>
      </c>
    </row>
    <row r="282" spans="1:25" ht="12.75" hidden="1" customHeight="1">
      <c r="A282" s="100" t="s">
        <v>93</v>
      </c>
      <c r="B282" s="98">
        <v>2017</v>
      </c>
      <c r="C282" s="98" t="s">
        <v>94</v>
      </c>
      <c r="D282" s="99">
        <v>13</v>
      </c>
      <c r="E282" s="99" t="s">
        <v>96</v>
      </c>
      <c r="F282" s="99">
        <v>19</v>
      </c>
      <c r="G282" s="99">
        <v>10</v>
      </c>
      <c r="H282" s="99"/>
      <c r="I282" s="99">
        <v>8</v>
      </c>
      <c r="J282" s="99">
        <v>1</v>
      </c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68">
        <v>19</v>
      </c>
    </row>
    <row r="283" spans="1:25" ht="12.75" hidden="1" customHeight="1">
      <c r="A283" s="100" t="s">
        <v>93</v>
      </c>
      <c r="B283" s="98">
        <v>2017</v>
      </c>
      <c r="C283" s="98" t="s">
        <v>94</v>
      </c>
      <c r="D283" s="99">
        <v>13</v>
      </c>
      <c r="E283" s="99" t="s">
        <v>24</v>
      </c>
      <c r="F283" s="99">
        <v>35</v>
      </c>
      <c r="G283" s="99">
        <v>15</v>
      </c>
      <c r="H283" s="99"/>
      <c r="I283" s="99">
        <v>10</v>
      </c>
      <c r="J283" s="99">
        <v>3</v>
      </c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68">
        <v>28</v>
      </c>
    </row>
    <row r="284" spans="1:25" ht="12.75" hidden="1" customHeight="1">
      <c r="A284" s="100" t="s">
        <v>93</v>
      </c>
      <c r="B284" s="98">
        <v>2017</v>
      </c>
      <c r="C284" s="98" t="s">
        <v>94</v>
      </c>
      <c r="D284" s="99">
        <v>13</v>
      </c>
      <c r="E284" s="99" t="s">
        <v>25</v>
      </c>
      <c r="F284" s="99">
        <v>26</v>
      </c>
      <c r="G284" s="99">
        <v>14</v>
      </c>
      <c r="H284" s="99"/>
      <c r="I284" s="99">
        <v>7</v>
      </c>
      <c r="J284" s="99">
        <v>3</v>
      </c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68">
        <v>24</v>
      </c>
    </row>
    <row r="285" spans="1:25" ht="12.75" hidden="1" customHeight="1">
      <c r="A285" s="100" t="s">
        <v>93</v>
      </c>
      <c r="B285" s="98">
        <v>2017</v>
      </c>
      <c r="C285" s="98" t="s">
        <v>94</v>
      </c>
      <c r="D285" s="99">
        <v>14</v>
      </c>
      <c r="E285" s="99" t="s">
        <v>24</v>
      </c>
      <c r="F285" s="99">
        <v>28</v>
      </c>
      <c r="G285" s="99">
        <v>19</v>
      </c>
      <c r="H285" s="99"/>
      <c r="I285" s="99">
        <v>8</v>
      </c>
      <c r="J285" s="99">
        <v>1</v>
      </c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68">
        <v>28</v>
      </c>
    </row>
    <row r="286" spans="1:25" ht="12.75" hidden="1" customHeight="1">
      <c r="A286" s="100" t="s">
        <v>93</v>
      </c>
      <c r="B286" s="98">
        <v>2017</v>
      </c>
      <c r="C286" s="98" t="s">
        <v>94</v>
      </c>
      <c r="D286" s="99">
        <v>15</v>
      </c>
      <c r="E286" s="99" t="s">
        <v>22</v>
      </c>
      <c r="F286" s="99">
        <v>28</v>
      </c>
      <c r="G286" s="99">
        <v>13</v>
      </c>
      <c r="H286" s="99"/>
      <c r="I286" s="99">
        <v>12</v>
      </c>
      <c r="J286" s="99">
        <v>3</v>
      </c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68">
        <v>28</v>
      </c>
    </row>
    <row r="287" spans="1:25" ht="12.75" hidden="1" customHeight="1">
      <c r="A287" s="100" t="s">
        <v>93</v>
      </c>
      <c r="B287" s="98">
        <v>2017</v>
      </c>
      <c r="C287" s="98" t="s">
        <v>94</v>
      </c>
      <c r="D287" s="99">
        <v>15</v>
      </c>
      <c r="E287" s="99" t="s">
        <v>23</v>
      </c>
      <c r="F287" s="99">
        <v>24</v>
      </c>
      <c r="G287" s="99"/>
      <c r="H287" s="99"/>
      <c r="I287" s="99"/>
      <c r="J287" s="99"/>
      <c r="K287" s="99"/>
      <c r="L287" s="99"/>
      <c r="M287" s="99"/>
      <c r="N287" s="99">
        <v>18</v>
      </c>
      <c r="O287" s="99"/>
      <c r="P287" s="99"/>
      <c r="Q287" s="99"/>
      <c r="R287" s="99"/>
      <c r="S287" s="99"/>
      <c r="T287" s="99"/>
      <c r="U287" s="99">
        <v>2</v>
      </c>
      <c r="V287" s="99"/>
      <c r="W287" s="99"/>
      <c r="X287" s="99"/>
      <c r="Y287" s="68">
        <v>20</v>
      </c>
    </row>
    <row r="288" spans="1:25" ht="12.75" hidden="1" customHeight="1">
      <c r="A288" s="100" t="s">
        <v>93</v>
      </c>
      <c r="B288" s="98">
        <v>2017</v>
      </c>
      <c r="C288" s="98" t="s">
        <v>94</v>
      </c>
      <c r="D288" s="99">
        <v>15</v>
      </c>
      <c r="E288" s="99" t="s">
        <v>23</v>
      </c>
      <c r="F288" s="99">
        <v>25</v>
      </c>
      <c r="G288" s="99"/>
      <c r="H288" s="99"/>
      <c r="I288" s="99"/>
      <c r="J288" s="99"/>
      <c r="K288" s="99"/>
      <c r="L288" s="99"/>
      <c r="M288" s="99">
        <v>20</v>
      </c>
      <c r="N288" s="99"/>
      <c r="O288" s="99"/>
      <c r="P288" s="99"/>
      <c r="Q288" s="99"/>
      <c r="R288" s="99"/>
      <c r="S288" s="99"/>
      <c r="T288" s="99"/>
      <c r="U288" s="99">
        <v>1</v>
      </c>
      <c r="V288" s="99"/>
      <c r="W288" s="99"/>
      <c r="X288" s="99"/>
      <c r="Y288" s="68">
        <v>21</v>
      </c>
    </row>
    <row r="289" spans="1:25" ht="12.75" hidden="1" customHeight="1">
      <c r="A289" s="100" t="s">
        <v>93</v>
      </c>
      <c r="B289" s="98">
        <v>2017</v>
      </c>
      <c r="C289" s="98" t="s">
        <v>94</v>
      </c>
      <c r="D289" s="99">
        <v>15</v>
      </c>
      <c r="E289" s="99" t="s">
        <v>24</v>
      </c>
      <c r="F289" s="99">
        <v>51</v>
      </c>
      <c r="G289" s="99">
        <v>25</v>
      </c>
      <c r="H289" s="99"/>
      <c r="I289" s="99">
        <v>23</v>
      </c>
      <c r="J289" s="99">
        <v>3</v>
      </c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68">
        <v>51</v>
      </c>
    </row>
    <row r="290" spans="1:25" ht="12.75" hidden="1" customHeight="1">
      <c r="A290" s="100" t="s">
        <v>93</v>
      </c>
      <c r="B290" s="98">
        <v>2017</v>
      </c>
      <c r="C290" s="98" t="s">
        <v>94</v>
      </c>
      <c r="D290" s="99">
        <v>15</v>
      </c>
      <c r="E290" s="99" t="s">
        <v>25</v>
      </c>
      <c r="F290" s="99">
        <v>29</v>
      </c>
      <c r="G290" s="99">
        <v>16</v>
      </c>
      <c r="H290" s="99"/>
      <c r="I290" s="99">
        <v>7</v>
      </c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68">
        <v>23</v>
      </c>
    </row>
    <row r="291" spans="1:25" ht="12.75" hidden="1" customHeight="1">
      <c r="A291" s="100" t="s">
        <v>93</v>
      </c>
      <c r="B291" s="98">
        <v>2017</v>
      </c>
      <c r="C291" s="98" t="s">
        <v>94</v>
      </c>
      <c r="D291" s="99">
        <v>16</v>
      </c>
      <c r="E291" s="99" t="s">
        <v>21</v>
      </c>
      <c r="F291" s="99">
        <v>32</v>
      </c>
      <c r="G291" s="99"/>
      <c r="H291" s="99">
        <v>20</v>
      </c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>
        <v>2</v>
      </c>
      <c r="X291" s="99"/>
      <c r="Y291" s="68">
        <v>22</v>
      </c>
    </row>
    <row r="292" spans="1:25" ht="12.75" hidden="1" customHeight="1">
      <c r="A292" s="100" t="s">
        <v>93</v>
      </c>
      <c r="B292" s="98">
        <v>2017</v>
      </c>
      <c r="C292" s="98" t="s">
        <v>94</v>
      </c>
      <c r="D292" s="99">
        <v>16</v>
      </c>
      <c r="E292" s="99" t="s">
        <v>22</v>
      </c>
      <c r="F292" s="99">
        <v>28</v>
      </c>
      <c r="G292" s="99">
        <v>15</v>
      </c>
      <c r="H292" s="99"/>
      <c r="I292" s="99">
        <v>13</v>
      </c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68">
        <v>28</v>
      </c>
    </row>
    <row r="293" spans="1:25" ht="12.75" hidden="1" customHeight="1">
      <c r="A293" s="100" t="s">
        <v>93</v>
      </c>
      <c r="B293" s="98">
        <v>2017</v>
      </c>
      <c r="C293" s="98" t="s">
        <v>94</v>
      </c>
      <c r="D293" s="99">
        <v>16</v>
      </c>
      <c r="E293" s="99" t="s">
        <v>27</v>
      </c>
      <c r="F293" s="99">
        <v>11</v>
      </c>
      <c r="G293" s="99">
        <v>3</v>
      </c>
      <c r="H293" s="99"/>
      <c r="I293" s="99"/>
      <c r="J293" s="99">
        <v>8</v>
      </c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68">
        <v>11</v>
      </c>
    </row>
    <row r="294" spans="1:25" ht="12.75" hidden="1" customHeight="1">
      <c r="A294" s="100" t="s">
        <v>93</v>
      </c>
      <c r="B294" s="98">
        <v>2017</v>
      </c>
      <c r="C294" s="98" t="s">
        <v>94</v>
      </c>
      <c r="D294" s="99">
        <v>16</v>
      </c>
      <c r="E294" s="99" t="s">
        <v>28</v>
      </c>
      <c r="F294" s="99">
        <v>53</v>
      </c>
      <c r="G294" s="99">
        <v>27</v>
      </c>
      <c r="H294" s="99"/>
      <c r="I294" s="99">
        <v>20</v>
      </c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68">
        <v>47</v>
      </c>
    </row>
    <row r="295" spans="1:25" ht="12.75" hidden="1" customHeight="1">
      <c r="A295" s="100" t="s">
        <v>93</v>
      </c>
      <c r="B295" s="98">
        <v>2017</v>
      </c>
      <c r="C295" s="98" t="s">
        <v>94</v>
      </c>
      <c r="D295" s="99">
        <v>19</v>
      </c>
      <c r="E295" s="99" t="s">
        <v>22</v>
      </c>
      <c r="F295" s="99">
        <v>52</v>
      </c>
      <c r="G295" s="99">
        <v>32</v>
      </c>
      <c r="H295" s="99"/>
      <c r="I295" s="99">
        <v>18</v>
      </c>
      <c r="J295" s="99">
        <v>2</v>
      </c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68">
        <v>52</v>
      </c>
    </row>
    <row r="296" spans="1:25" ht="12.75" hidden="1" customHeight="1">
      <c r="A296" s="100" t="s">
        <v>93</v>
      </c>
      <c r="B296" s="98">
        <v>2017</v>
      </c>
      <c r="C296" s="98" t="s">
        <v>94</v>
      </c>
      <c r="D296" s="99">
        <v>19</v>
      </c>
      <c r="E296" s="99" t="s">
        <v>23</v>
      </c>
      <c r="F296" s="99">
        <v>40</v>
      </c>
      <c r="G296" s="99"/>
      <c r="H296" s="99"/>
      <c r="I296" s="99"/>
      <c r="J296" s="99"/>
      <c r="K296" s="99"/>
      <c r="L296" s="99">
        <v>34</v>
      </c>
      <c r="M296" s="99"/>
      <c r="N296" s="99"/>
      <c r="O296" s="99"/>
      <c r="P296" s="99"/>
      <c r="Q296" s="99"/>
      <c r="R296" s="99"/>
      <c r="S296" s="99"/>
      <c r="T296" s="99"/>
      <c r="U296" s="99">
        <v>2</v>
      </c>
      <c r="V296" s="99"/>
      <c r="W296" s="99"/>
      <c r="X296" s="99"/>
      <c r="Y296" s="68">
        <v>36</v>
      </c>
    </row>
    <row r="297" spans="1:25" hidden="1">
      <c r="A297" s="100" t="s">
        <v>93</v>
      </c>
      <c r="B297" s="98">
        <v>2017</v>
      </c>
      <c r="C297" s="98" t="s">
        <v>94</v>
      </c>
      <c r="D297" s="99">
        <v>19</v>
      </c>
      <c r="E297" s="99" t="s">
        <v>24</v>
      </c>
      <c r="F297" s="99">
        <v>50</v>
      </c>
      <c r="G297" s="99">
        <v>40</v>
      </c>
      <c r="H297" s="99"/>
      <c r="I297" s="99">
        <v>7</v>
      </c>
      <c r="J297" s="99">
        <v>2</v>
      </c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68">
        <v>49</v>
      </c>
    </row>
    <row r="298" spans="1:25" hidden="1">
      <c r="A298" s="100" t="s">
        <v>93</v>
      </c>
      <c r="B298" s="98">
        <v>2017</v>
      </c>
      <c r="C298" s="98" t="s">
        <v>94</v>
      </c>
      <c r="D298" s="99">
        <v>19</v>
      </c>
      <c r="E298" s="99" t="s">
        <v>25</v>
      </c>
      <c r="F298" s="99">
        <v>26</v>
      </c>
      <c r="G298" s="99">
        <v>10</v>
      </c>
      <c r="H298" s="99"/>
      <c r="I298" s="99">
        <v>16</v>
      </c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68">
        <v>26</v>
      </c>
    </row>
    <row r="299" spans="1:25" hidden="1">
      <c r="A299" s="100" t="s">
        <v>93</v>
      </c>
      <c r="B299" s="98">
        <v>2017</v>
      </c>
      <c r="C299" s="98" t="s">
        <v>94</v>
      </c>
      <c r="D299" s="99">
        <v>20</v>
      </c>
      <c r="E299" s="99" t="s">
        <v>22</v>
      </c>
      <c r="F299" s="99">
        <v>43</v>
      </c>
      <c r="G299" s="99">
        <v>22</v>
      </c>
      <c r="H299" s="99"/>
      <c r="I299" s="99">
        <v>17</v>
      </c>
      <c r="J299" s="99">
        <v>4</v>
      </c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68">
        <v>43</v>
      </c>
    </row>
    <row r="300" spans="1:25" hidden="1">
      <c r="A300" s="100" t="s">
        <v>93</v>
      </c>
      <c r="B300" s="98">
        <v>2017</v>
      </c>
      <c r="C300" s="98" t="s">
        <v>94</v>
      </c>
      <c r="D300" s="99">
        <v>20</v>
      </c>
      <c r="E300" s="99" t="s">
        <v>23</v>
      </c>
      <c r="F300" s="99">
        <v>20</v>
      </c>
      <c r="G300" s="99"/>
      <c r="H300" s="99">
        <v>10</v>
      </c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68">
        <v>10</v>
      </c>
    </row>
    <row r="301" spans="1:25" hidden="1">
      <c r="A301" s="100" t="s">
        <v>93</v>
      </c>
      <c r="B301" s="98">
        <v>2017</v>
      </c>
      <c r="C301" s="98" t="s">
        <v>94</v>
      </c>
      <c r="D301" s="99">
        <v>20</v>
      </c>
      <c r="E301" s="99" t="s">
        <v>24</v>
      </c>
      <c r="F301" s="99">
        <v>40</v>
      </c>
      <c r="G301" s="99">
        <v>25</v>
      </c>
      <c r="H301" s="99"/>
      <c r="I301" s="99">
        <v>11</v>
      </c>
      <c r="J301" s="99">
        <v>2</v>
      </c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68">
        <v>38</v>
      </c>
    </row>
    <row r="302" spans="1:25" hidden="1">
      <c r="A302" s="100" t="s">
        <v>93</v>
      </c>
      <c r="B302" s="98">
        <v>2017</v>
      </c>
      <c r="C302" s="98" t="s">
        <v>94</v>
      </c>
      <c r="D302" s="99">
        <v>20</v>
      </c>
      <c r="E302" s="99" t="s">
        <v>25</v>
      </c>
      <c r="F302" s="99">
        <v>28</v>
      </c>
      <c r="G302" s="99">
        <v>10</v>
      </c>
      <c r="H302" s="99"/>
      <c r="I302" s="99">
        <v>12</v>
      </c>
      <c r="J302" s="99">
        <v>1</v>
      </c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68">
        <v>23</v>
      </c>
    </row>
    <row r="303" spans="1:25" hidden="1">
      <c r="A303" s="100" t="s">
        <v>93</v>
      </c>
      <c r="B303" s="98">
        <v>2017</v>
      </c>
      <c r="C303" s="98" t="s">
        <v>94</v>
      </c>
      <c r="D303" s="99">
        <v>21</v>
      </c>
      <c r="E303" s="99" t="s">
        <v>22</v>
      </c>
      <c r="F303" s="99">
        <v>30</v>
      </c>
      <c r="G303" s="99">
        <v>16</v>
      </c>
      <c r="H303" s="99"/>
      <c r="I303" s="99">
        <v>8</v>
      </c>
      <c r="J303" s="99">
        <v>6</v>
      </c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68">
        <v>30</v>
      </c>
    </row>
    <row r="304" spans="1:25" hidden="1">
      <c r="A304" s="100" t="s">
        <v>93</v>
      </c>
      <c r="B304" s="98">
        <v>2017</v>
      </c>
      <c r="C304" s="98" t="s">
        <v>94</v>
      </c>
      <c r="D304" s="99">
        <v>21</v>
      </c>
      <c r="E304" s="99" t="s">
        <v>24</v>
      </c>
      <c r="F304" s="99">
        <v>28</v>
      </c>
      <c r="G304" s="99">
        <v>22</v>
      </c>
      <c r="H304" s="99"/>
      <c r="I304" s="99">
        <v>1</v>
      </c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68">
        <v>23</v>
      </c>
    </row>
    <row r="305" spans="1:25" hidden="1">
      <c r="A305" s="100" t="s">
        <v>93</v>
      </c>
      <c r="B305" s="98">
        <v>2017</v>
      </c>
      <c r="C305" s="98" t="s">
        <v>94</v>
      </c>
      <c r="D305" s="99">
        <v>21</v>
      </c>
      <c r="E305" s="99" t="s">
        <v>25</v>
      </c>
      <c r="F305" s="99">
        <v>38</v>
      </c>
      <c r="G305" s="99">
        <v>21</v>
      </c>
      <c r="H305" s="99"/>
      <c r="I305" s="99">
        <v>9</v>
      </c>
      <c r="J305" s="99">
        <v>3</v>
      </c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68">
        <v>33</v>
      </c>
    </row>
    <row r="306" spans="1:25" hidden="1">
      <c r="A306" s="100" t="s">
        <v>93</v>
      </c>
      <c r="B306" s="98">
        <v>2017</v>
      </c>
      <c r="C306" s="98" t="s">
        <v>94</v>
      </c>
      <c r="D306" s="99">
        <v>22</v>
      </c>
      <c r="E306" s="99" t="s">
        <v>22</v>
      </c>
      <c r="F306" s="99">
        <v>20</v>
      </c>
      <c r="G306" s="99"/>
      <c r="H306" s="99">
        <v>20</v>
      </c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68">
        <v>20</v>
      </c>
    </row>
    <row r="307" spans="1:25" hidden="1">
      <c r="A307" s="100" t="s">
        <v>93</v>
      </c>
      <c r="B307" s="98">
        <v>2017</v>
      </c>
      <c r="C307" s="98" t="s">
        <v>94</v>
      </c>
      <c r="D307" s="99">
        <v>22</v>
      </c>
      <c r="E307" s="99" t="s">
        <v>22</v>
      </c>
      <c r="F307" s="99">
        <v>32</v>
      </c>
      <c r="G307" s="99">
        <v>13</v>
      </c>
      <c r="H307" s="99"/>
      <c r="I307" s="99">
        <v>10</v>
      </c>
      <c r="J307" s="99">
        <v>6</v>
      </c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68">
        <v>29</v>
      </c>
    </row>
    <row r="308" spans="1:25" hidden="1">
      <c r="A308" s="100" t="s">
        <v>93</v>
      </c>
      <c r="B308" s="98">
        <v>2017</v>
      </c>
      <c r="C308" s="98" t="s">
        <v>94</v>
      </c>
      <c r="D308" s="99">
        <v>22</v>
      </c>
      <c r="E308" s="99" t="s">
        <v>24</v>
      </c>
      <c r="F308" s="99">
        <v>51</v>
      </c>
      <c r="G308" s="99">
        <v>28</v>
      </c>
      <c r="H308" s="99"/>
      <c r="I308" s="99">
        <v>9</v>
      </c>
      <c r="J308" s="99">
        <v>11</v>
      </c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68">
        <v>48</v>
      </c>
    </row>
    <row r="309" spans="1:25" hidden="1">
      <c r="A309" s="100" t="s">
        <v>93</v>
      </c>
      <c r="B309" s="98">
        <v>2017</v>
      </c>
      <c r="C309" s="98" t="s">
        <v>94</v>
      </c>
      <c r="D309" s="99">
        <v>22</v>
      </c>
      <c r="E309" s="99" t="s">
        <v>25</v>
      </c>
      <c r="F309" s="99">
        <v>50</v>
      </c>
      <c r="G309" s="99">
        <v>33</v>
      </c>
      <c r="H309" s="99"/>
      <c r="I309" s="99">
        <v>12</v>
      </c>
      <c r="J309" s="99">
        <v>5</v>
      </c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68">
        <v>50</v>
      </c>
    </row>
  </sheetData>
  <autoFilter ref="B2:Y309">
    <filterColumn colId="1">
      <filters>
        <filter val="Outubro"/>
      </filters>
    </filterColumn>
  </autoFilter>
  <mergeCells count="2">
    <mergeCell ref="G65:X65"/>
    <mergeCell ref="G66:X66"/>
  </mergeCells>
  <phoneticPr fontId="22" type="noConversion"/>
  <pageMargins left="0.511811024" right="0.511811024" top="0.78740157499999996" bottom="0.78740157499999996" header="0.31496062000000002" footer="0.31496062000000002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Base</vt:lpstr>
      <vt:lpstr>Relat_Mensal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x339966</dc:creator>
  <cp:lastModifiedBy>x223963</cp:lastModifiedBy>
  <cp:lastPrinted>2018-08-24T19:55:30Z</cp:lastPrinted>
  <dcterms:created xsi:type="dcterms:W3CDTF">2016-01-30T16:35:40Z</dcterms:created>
  <dcterms:modified xsi:type="dcterms:W3CDTF">2019-01-16T18:08:18Z</dcterms:modified>
</cp:coreProperties>
</file>