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8904" windowHeight="6635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<sst xmlns="http://schemas.openxmlformats.org/spreadsheetml/2006/main" count="90" uniqueCount="87">
  <si>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</si>
  <si>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</si>
  <si>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</si>
  <si>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</si>
  <si>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</si>
  <si>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</si>
  <si>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</si>
  <si>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</si>
  <si>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</si>
  <si>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</si>
  <si>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</si>
  <si>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</si>
  <si>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</si>
  <si>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</si>
  <si>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</si>
  <si>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</si>
  <si>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</si>
  <si>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</si>
  <si>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</si>
  <si>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</si>
  <si>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</si>
  <si>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</si>
  <si>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</si>
  <si>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</si>
  <si>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</si>
  <si>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</si>
  <si>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</si>
  <si>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</si>
  <si>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</si>
  <si>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</si>
  <si>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</si>
  <si>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</si>
  <si>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</si>
  <si>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</si>
  <si>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</si>
  <si>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</si>
  <si>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</si>
  <si>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</si>
  <si>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</si>
  <si>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</si>
  <si>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</si>
  <si>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</si>
  <si>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</si>
  <si>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</si>
  <si>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</si>
  <si>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</si>
  <si>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</si>
  <si>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</si>
  <si>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</si>
  <si>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</si>
  <si>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</si>
  <si>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</si>
  <si>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</si>
  <si>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</si>
  <si>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</si>
  <si>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</si>
  <si>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</si>
  <si>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</si>
  <si>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</si>
  <si>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</si>
  <si>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</si>
  <si>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</si>
  <si>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</si>
  <si>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</si>
  <si>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</si>
  <si>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</si>
  <si>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</si>
  <si>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</si>
  <si>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</si>
  <si>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</si>
  <si>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</si>
  <si>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</si>
  <si>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</si>
  <si>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</si>
  <si>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</si>
  <si>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</si>
  <si>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</si>
  <si>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</si>
  <si>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</si>
  <si>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</si>
  <si>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</si>
  <si>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</si>
  <si>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</si>
  <si>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</si>
  <si>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27/03/24 - VENCIMENTO 04/04/24</t>
  </si>
  <si>
    <t>5.0. Remuneração Veículos Elétricos</t>
  </si>
  <si>
    <t>5.1.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</si>
</sst>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410955</v>
      </c>
      <c r="C7" s="9">
        <f t="shared" si="0"/>
        <v>273362</v>
      </c>
      <c r="D7" s="9">
        <f t="shared" si="0"/>
        <v>252947</v>
      </c>
      <c r="E7" s="9">
        <f t="shared" si="0"/>
        <v>34487</v>
      </c>
      <c r="F7" s="9">
        <f t="shared" si="0"/>
        <v>258895</v>
      </c>
      <c r="G7" s="9">
        <f t="shared" si="0"/>
        <v>403359</v>
      </c>
      <c r="H7" s="9">
        <f t="shared" si="0"/>
        <v>52843</v>
      </c>
      <c r="I7" s="9">
        <f t="shared" si="0"/>
        <v>317682</v>
      </c>
      <c r="J7" s="9">
        <f t="shared" si="0"/>
        <v>221597</v>
      </c>
      <c r="K7" s="9">
        <f t="shared" si="0"/>
        <v>313254</v>
      </c>
      <c r="L7" s="9">
        <f t="shared" si="0"/>
        <v>252409</v>
      </c>
      <c r="M7" s="9">
        <f t="shared" si="0"/>
        <v>142110</v>
      </c>
      <c r="N7" s="9">
        <f t="shared" si="0"/>
        <v>81349</v>
      </c>
      <c r="O7" s="9">
        <f t="shared" si="0"/>
        <v>3015249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9425</v>
      </c>
      <c r="C8" s="11">
        <f t="shared" si="1"/>
        <v>8831</v>
      </c>
      <c r="D8" s="11">
        <f t="shared" si="1"/>
        <v>5124</v>
      </c>
      <c r="E8" s="11">
        <f t="shared" si="1"/>
        <v>852</v>
      </c>
      <c r="F8" s="11">
        <f t="shared" si="1"/>
        <v>6580</v>
      </c>
      <c r="G8" s="11">
        <f t="shared" si="1"/>
        <v>12050</v>
      </c>
      <c r="H8" s="11">
        <f t="shared" si="1"/>
        <v>1865</v>
      </c>
      <c r="I8" s="11">
        <f t="shared" si="1"/>
        <v>13657</v>
      </c>
      <c r="J8" s="11">
        <f t="shared" si="1"/>
        <v>7451</v>
      </c>
      <c r="K8" s="11">
        <f t="shared" si="1"/>
        <v>4139</v>
      </c>
      <c r="L8" s="11">
        <f t="shared" si="1"/>
        <v>3220</v>
      </c>
      <c r="M8" s="11">
        <f t="shared" si="1"/>
        <v>5471</v>
      </c>
      <c r="N8" s="11">
        <f t="shared" si="1"/>
        <v>3102</v>
      </c>
      <c r="O8" s="11">
        <f t="shared" si="1"/>
        <v>81767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9425</v>
      </c>
      <c r="C9" s="11">
        <v>8831</v>
      </c>
      <c r="D9" s="11">
        <v>5124</v>
      </c>
      <c r="E9" s="11">
        <v>852</v>
      </c>
      <c r="F9" s="11">
        <v>6580</v>
      </c>
      <c r="G9" s="11">
        <v>12050</v>
      </c>
      <c r="H9" s="11">
        <v>1865</v>
      </c>
      <c r="I9" s="11">
        <v>13657</v>
      </c>
      <c r="J9" s="11">
        <v>7451</v>
      </c>
      <c r="K9" s="11">
        <v>4139</v>
      </c>
      <c r="L9" s="11">
        <v>3219</v>
      </c>
      <c r="M9" s="11">
        <v>5471</v>
      </c>
      <c r="N9" s="11">
        <v>3089</v>
      </c>
      <c r="O9" s="11">
        <f>SUM(B9:N9)</f>
        <v>81753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13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401530</v>
      </c>
      <c r="C11" s="13">
        <v>264531</v>
      </c>
      <c r="D11" s="13">
        <v>247823</v>
      </c>
      <c r="E11" s="13">
        <v>33635</v>
      </c>
      <c r="F11" s="13">
        <v>252315</v>
      </c>
      <c r="G11" s="13">
        <v>391309</v>
      </c>
      <c r="H11" s="13">
        <v>50978</v>
      </c>
      <c r="I11" s="13">
        <v>304025</v>
      </c>
      <c r="J11" s="13">
        <v>214146</v>
      </c>
      <c r="K11" s="13">
        <v>309115</v>
      </c>
      <c r="L11" s="13">
        <v>249189</v>
      </c>
      <c r="M11" s="13">
        <v>136639</v>
      </c>
      <c r="N11" s="13">
        <v>78247</v>
      </c>
      <c r="O11" s="11">
        <f>SUM(B11:N11)</f>
        <v>2933482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29192</v>
      </c>
      <c r="C12" s="13">
        <v>24437</v>
      </c>
      <c r="D12" s="13">
        <v>19983</v>
      </c>
      <c r="E12" s="13">
        <v>3614</v>
      </c>
      <c r="F12" s="13">
        <v>23599</v>
      </c>
      <c r="G12" s="13">
        <v>38978</v>
      </c>
      <c r="H12" s="13">
        <v>5450</v>
      </c>
      <c r="I12" s="13">
        <v>29775</v>
      </c>
      <c r="J12" s="13">
        <v>19122</v>
      </c>
      <c r="K12" s="13">
        <v>21474</v>
      </c>
      <c r="L12" s="13">
        <v>17760</v>
      </c>
      <c r="M12" s="13">
        <v>7203</v>
      </c>
      <c r="N12" s="13">
        <v>3405</v>
      </c>
      <c r="O12" s="11">
        <f>SUM(B12:N12)</f>
        <v>243992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372338</v>
      </c>
      <c r="C13" s="15">
        <f t="shared" si="2"/>
        <v>240094</v>
      </c>
      <c r="D13" s="15">
        <f t="shared" si="2"/>
        <v>227840</v>
      </c>
      <c r="E13" s="15">
        <f t="shared" si="2"/>
        <v>30021</v>
      </c>
      <c r="F13" s="15">
        <f t="shared" si="2"/>
        <v>228716</v>
      </c>
      <c r="G13" s="15">
        <f t="shared" si="2"/>
        <v>352331</v>
      </c>
      <c r="H13" s="15">
        <f t="shared" si="2"/>
        <v>45528</v>
      </c>
      <c r="I13" s="15">
        <f t="shared" si="2"/>
        <v>274250</v>
      </c>
      <c r="J13" s="15">
        <f t="shared" si="2"/>
        <v>195024</v>
      </c>
      <c r="K13" s="15">
        <f t="shared" si="2"/>
        <v>287641</v>
      </c>
      <c r="L13" s="15">
        <f t="shared" si="2"/>
        <v>231429</v>
      </c>
      <c r="M13" s="15">
        <f t="shared" si="2"/>
        <v>129436</v>
      </c>
      <c r="N13" s="15">
        <f t="shared" si="2"/>
        <v>74842</v>
      </c>
      <c r="O13" s="11">
        <f>SUM(B13:N13)</f>
        <v>2689490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1.161111048026228</v>
      </c>
      <c r="C18" s="19">
        <v>1.237222997879695</v>
      </c>
      <c r="D18" s="19">
        <v>1.381902778669539</v>
      </c>
      <c r="E18" s="19">
        <v>1.482652198434095</v>
      </c>
      <c r="F18" s="19">
        <v>1.247075393238305</v>
      </c>
      <c r="G18" s="19">
        <v>1.340817820090456</v>
      </c>
      <c r="H18" s="19">
        <v>1.465326181803488</v>
      </c>
      <c r="I18" s="19">
        <v>1.116049963365315</v>
      </c>
      <c r="J18" s="19">
        <v>1.299153530443535</v>
      </c>
      <c r="K18" s="19">
        <v>1.149555879440392</v>
      </c>
      <c r="L18" s="19">
        <v>1.244547324212179</v>
      </c>
      <c r="M18" s="19">
        <v>1.140467053425269</v>
      </c>
      <c r="N18" s="19">
        <v>1.119369522539353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1537432.21</v>
      </c>
      <c r="C20" s="24">
        <f aca="true" t="shared" si="3" ref="C20:O20">SUM(C21:C32)</f>
        <v>1101519.56</v>
      </c>
      <c r="D20" s="24">
        <f t="shared" si="3"/>
        <v>985550.41</v>
      </c>
      <c r="E20" s="24">
        <f t="shared" si="3"/>
        <v>256644.56999999998</v>
      </c>
      <c r="F20" s="24">
        <f t="shared" si="3"/>
        <v>1070587.31</v>
      </c>
      <c r="G20" s="24">
        <f t="shared" si="3"/>
        <v>1488253.8599999999</v>
      </c>
      <c r="H20" s="24">
        <f t="shared" si="3"/>
        <v>299522.10000000003</v>
      </c>
      <c r="I20" s="24">
        <f t="shared" si="3"/>
        <v>1172269.3499999999</v>
      </c>
      <c r="J20" s="24">
        <f t="shared" si="3"/>
        <v>940263.66</v>
      </c>
      <c r="K20" s="24">
        <f t="shared" si="3"/>
        <v>1211103.0799999998</v>
      </c>
      <c r="L20" s="24">
        <f t="shared" si="3"/>
        <v>1149503.8900000004</v>
      </c>
      <c r="M20" s="24">
        <f t="shared" si="3"/>
        <v>669518.63</v>
      </c>
      <c r="N20" s="24">
        <f t="shared" si="3"/>
        <v>336789.81</v>
      </c>
      <c r="O20" s="24">
        <f t="shared" si="3"/>
        <v>12218958.44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1213139.16</v>
      </c>
      <c r="C21" s="28">
        <f aca="true" t="shared" si="4" ref="C21:N21">ROUND((C15+C16)*C7,2)</f>
        <v>833644.76</v>
      </c>
      <c r="D21" s="28">
        <f t="shared" si="4"/>
        <v>676506.75</v>
      </c>
      <c r="E21" s="28">
        <f t="shared" si="4"/>
        <v>157571.1</v>
      </c>
      <c r="F21" s="28">
        <f t="shared" si="4"/>
        <v>802548.61</v>
      </c>
      <c r="G21" s="28">
        <f t="shared" si="4"/>
        <v>1028807.47</v>
      </c>
      <c r="H21" s="28">
        <f t="shared" si="4"/>
        <v>180966.14</v>
      </c>
      <c r="I21" s="28">
        <f t="shared" si="4"/>
        <v>961972.86</v>
      </c>
      <c r="J21" s="28">
        <f t="shared" si="4"/>
        <v>674917.98</v>
      </c>
      <c r="K21" s="28">
        <f t="shared" si="4"/>
        <v>901826.94</v>
      </c>
      <c r="L21" s="28">
        <f t="shared" si="4"/>
        <v>827396.7</v>
      </c>
      <c r="M21" s="28">
        <f t="shared" si="4"/>
        <v>537531.08</v>
      </c>
      <c r="N21" s="28">
        <f t="shared" si="4"/>
        <v>277945.13</v>
      </c>
      <c r="O21" s="28">
        <f aca="true" t="shared" si="5" ref="O21:O29">SUM(B21:N21)</f>
        <v>9074774.68</v>
      </c>
    </row>
    <row r="22" spans="1:23" ht="18.75" customHeight="1">
      <c r="A22" s="26" t="s">
        <v>33</v>
      </c>
      <c r="B22" s="28">
        <f>IF(B18&lt;&gt;0,ROUND((B18-1)*B21,2),0)</f>
        <v>195450.12</v>
      </c>
      <c r="C22" s="28">
        <f aca="true" t="shared" si="6" ref="C22:N22">IF(C18&lt;&gt;0,ROUND((C18-1)*C21,2),0)</f>
        <v>197759.71</v>
      </c>
      <c r="D22" s="28">
        <f t="shared" si="6"/>
        <v>258359.81</v>
      </c>
      <c r="E22" s="28">
        <f t="shared" si="6"/>
        <v>76052.04</v>
      </c>
      <c r="F22" s="28">
        <f t="shared" si="6"/>
        <v>198290.01</v>
      </c>
      <c r="G22" s="28">
        <f t="shared" si="6"/>
        <v>350635.92</v>
      </c>
      <c r="H22" s="28">
        <f t="shared" si="6"/>
        <v>84208.28</v>
      </c>
      <c r="I22" s="28">
        <f t="shared" si="6"/>
        <v>111636.92</v>
      </c>
      <c r="J22" s="28">
        <f t="shared" si="6"/>
        <v>201904.1</v>
      </c>
      <c r="K22" s="28">
        <f t="shared" si="6"/>
        <v>134873.52</v>
      </c>
      <c r="L22" s="28">
        <f t="shared" si="6"/>
        <v>202337.65</v>
      </c>
      <c r="M22" s="28">
        <f t="shared" si="6"/>
        <v>75505.41</v>
      </c>
      <c r="N22" s="28">
        <f t="shared" si="6"/>
        <v>33178.18</v>
      </c>
      <c r="O22" s="28">
        <f t="shared" si="5"/>
        <v>2120191.67</v>
      </c>
      <c r="W22" s="51"/>
    </row>
    <row r="23" spans="1:15" ht="18.75" customHeight="1">
      <c r="A23" s="26" t="s">
        <v>34</v>
      </c>
      <c r="B23" s="28">
        <v>64790.1</v>
      </c>
      <c r="C23" s="28">
        <v>41716.86</v>
      </c>
      <c r="D23" s="28">
        <v>30501.5</v>
      </c>
      <c r="E23" s="28">
        <v>12069.57</v>
      </c>
      <c r="F23" s="28">
        <v>39824.85</v>
      </c>
      <c r="G23" s="28">
        <v>63089.27</v>
      </c>
      <c r="H23" s="28">
        <v>8213.01</v>
      </c>
      <c r="I23" s="28">
        <v>44541.64</v>
      </c>
      <c r="J23" s="28">
        <v>34238.15</v>
      </c>
      <c r="K23" s="28">
        <v>45866.53</v>
      </c>
      <c r="L23" s="28">
        <v>47155.97</v>
      </c>
      <c r="M23" s="28">
        <v>24662.87</v>
      </c>
      <c r="N23" s="28">
        <v>14842.84</v>
      </c>
      <c r="O23" s="28">
        <f t="shared" si="5"/>
        <v>471513.16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1143.65</v>
      </c>
      <c r="C26" s="28">
        <v>833.23</v>
      </c>
      <c r="D26" s="28">
        <v>748.82</v>
      </c>
      <c r="E26" s="28">
        <v>190.61</v>
      </c>
      <c r="F26" s="28">
        <v>806</v>
      </c>
      <c r="G26" s="28">
        <v>1119.14</v>
      </c>
      <c r="H26" s="28">
        <v>212.39</v>
      </c>
      <c r="I26" s="28">
        <v>868.63</v>
      </c>
      <c r="J26" s="28">
        <v>707.97</v>
      </c>
      <c r="K26" s="28">
        <v>904.03</v>
      </c>
      <c r="L26" s="28">
        <v>857.74</v>
      </c>
      <c r="M26" s="28">
        <v>495.58</v>
      </c>
      <c r="N26" s="28">
        <v>247.79</v>
      </c>
      <c r="O26" s="28">
        <f t="shared" si="5"/>
        <v>9135.580000000002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753.86</v>
      </c>
      <c r="M27" s="28">
        <v>425.33</v>
      </c>
      <c r="N27" s="28">
        <v>223.57</v>
      </c>
      <c r="O27" s="28">
        <f t="shared" si="5"/>
        <v>7902.54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80009.42</v>
      </c>
      <c r="L30" s="28">
        <v>28314.52</v>
      </c>
      <c r="M30" s="28">
        <v>0</v>
      </c>
      <c r="N30" s="28">
        <v>0</v>
      </c>
      <c r="O30" s="28">
        <f>SUM(B30:N30)</f>
        <v>108323.94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-41470</v>
      </c>
      <c r="C33" s="28">
        <f aca="true" t="shared" si="7" ref="C33:O33">+C34+C36+C49+C50+C51+C56-C57</f>
        <v>-38856.4</v>
      </c>
      <c r="D33" s="28">
        <f t="shared" si="7"/>
        <v>-22545.6</v>
      </c>
      <c r="E33" s="28">
        <f t="shared" si="7"/>
        <v>-3748.8</v>
      </c>
      <c r="F33" s="28">
        <f t="shared" si="7"/>
        <v>-28952</v>
      </c>
      <c r="G33" s="28">
        <f t="shared" si="7"/>
        <v>-53020</v>
      </c>
      <c r="H33" s="28">
        <f t="shared" si="7"/>
        <v>-8206</v>
      </c>
      <c r="I33" s="28">
        <f t="shared" si="7"/>
        <v>-60090.8</v>
      </c>
      <c r="J33" s="28">
        <f t="shared" si="7"/>
        <v>-32784.4</v>
      </c>
      <c r="K33" s="28">
        <f t="shared" si="7"/>
        <v>-18211.6</v>
      </c>
      <c r="L33" s="28">
        <f t="shared" si="7"/>
        <v>-14163.6</v>
      </c>
      <c r="M33" s="28">
        <f t="shared" si="7"/>
        <v>-24072.4</v>
      </c>
      <c r="N33" s="28">
        <f t="shared" si="7"/>
        <v>-13591.6</v>
      </c>
      <c r="O33" s="28">
        <f t="shared" si="7"/>
        <v>-359713.19999999995</v>
      </c>
    </row>
    <row r="34" spans="1:15" ht="18.75" customHeight="1">
      <c r="A34" s="26" t="s">
        <v>38</v>
      </c>
      <c r="B34" s="29">
        <f>+B35</f>
        <v>-41470</v>
      </c>
      <c r="C34" s="29">
        <f>+C35</f>
        <v>-38856.4</v>
      </c>
      <c r="D34" s="29">
        <f aca="true" t="shared" si="8" ref="D34:O34">+D35</f>
        <v>-22545.6</v>
      </c>
      <c r="E34" s="29">
        <f t="shared" si="8"/>
        <v>-3748.8</v>
      </c>
      <c r="F34" s="29">
        <f t="shared" si="8"/>
        <v>-28952</v>
      </c>
      <c r="G34" s="29">
        <f t="shared" si="8"/>
        <v>-53020</v>
      </c>
      <c r="H34" s="29">
        <f t="shared" si="8"/>
        <v>-8206</v>
      </c>
      <c r="I34" s="29">
        <f t="shared" si="8"/>
        <v>-60090.8</v>
      </c>
      <c r="J34" s="29">
        <f t="shared" si="8"/>
        <v>-32784.4</v>
      </c>
      <c r="K34" s="29">
        <f t="shared" si="8"/>
        <v>-18211.6</v>
      </c>
      <c r="L34" s="29">
        <f t="shared" si="8"/>
        <v>-14163.6</v>
      </c>
      <c r="M34" s="29">
        <f t="shared" si="8"/>
        <v>-24072.4</v>
      </c>
      <c r="N34" s="29">
        <f t="shared" si="8"/>
        <v>-13591.6</v>
      </c>
      <c r="O34" s="29">
        <f t="shared" si="8"/>
        <v>-359713.19999999995</v>
      </c>
    </row>
    <row r="35" spans="1:26" ht="18.75" customHeight="1">
      <c r="A35" s="27" t="s">
        <v>39</v>
      </c>
      <c r="B35" s="16">
        <f>ROUND((-B9)*$G$3,2)</f>
        <v>-41470</v>
      </c>
      <c r="C35" s="16">
        <f aca="true" t="shared" si="9" ref="C35:N35">ROUND((-C9)*$G$3,2)</f>
        <v>-38856.4</v>
      </c>
      <c r="D35" s="16">
        <f t="shared" si="9"/>
        <v>-22545.6</v>
      </c>
      <c r="E35" s="16">
        <f t="shared" si="9"/>
        <v>-3748.8</v>
      </c>
      <c r="F35" s="16">
        <f t="shared" si="9"/>
        <v>-28952</v>
      </c>
      <c r="G35" s="16">
        <f t="shared" si="9"/>
        <v>-53020</v>
      </c>
      <c r="H35" s="16">
        <f t="shared" si="9"/>
        <v>-8206</v>
      </c>
      <c r="I35" s="16">
        <f t="shared" si="9"/>
        <v>-60090.8</v>
      </c>
      <c r="J35" s="16">
        <f t="shared" si="9"/>
        <v>-32784.4</v>
      </c>
      <c r="K35" s="16">
        <f t="shared" si="9"/>
        <v>-18211.6</v>
      </c>
      <c r="L35" s="16">
        <f t="shared" si="9"/>
        <v>-14163.6</v>
      </c>
      <c r="M35" s="16">
        <f t="shared" si="9"/>
        <v>-24072.4</v>
      </c>
      <c r="N35" s="16">
        <f t="shared" si="9"/>
        <v>-13591.6</v>
      </c>
      <c r="O35" s="30">
        <f aca="true" t="shared" si="10" ref="O35:O57">SUM(B35:N35)</f>
        <v>-359713.19999999995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1495962.21</v>
      </c>
      <c r="C55" s="34">
        <f aca="true" t="shared" si="13" ref="C55:N55">+C20+C33</f>
        <v>1062663.1600000001</v>
      </c>
      <c r="D55" s="34">
        <f t="shared" si="13"/>
        <v>963004.81</v>
      </c>
      <c r="E55" s="34">
        <f t="shared" si="13"/>
        <v>252895.77</v>
      </c>
      <c r="F55" s="34">
        <f t="shared" si="13"/>
        <v>1041635.31</v>
      </c>
      <c r="G55" s="34">
        <f t="shared" si="13"/>
        <v>1435233.8599999999</v>
      </c>
      <c r="H55" s="34">
        <f t="shared" si="13"/>
        <v>291316.10000000003</v>
      </c>
      <c r="I55" s="34">
        <f t="shared" si="13"/>
        <v>1112178.5499999998</v>
      </c>
      <c r="J55" s="34">
        <f t="shared" si="13"/>
        <v>907479.26</v>
      </c>
      <c r="K55" s="34">
        <f t="shared" si="13"/>
        <v>1192891.4799999997</v>
      </c>
      <c r="L55" s="34">
        <f t="shared" si="13"/>
        <v>1135340.2900000003</v>
      </c>
      <c r="M55" s="34">
        <f t="shared" si="13"/>
        <v>645446.23</v>
      </c>
      <c r="N55" s="34">
        <f t="shared" si="13"/>
        <v>323198.21</v>
      </c>
      <c r="O55" s="34">
        <f>SUM(B55:N55)</f>
        <v>11859245.240000002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1495962.21</v>
      </c>
      <c r="C61" s="42">
        <f t="shared" si="14"/>
        <v>1062663.16</v>
      </c>
      <c r="D61" s="42">
        <f t="shared" si="14"/>
        <v>963004.81</v>
      </c>
      <c r="E61" s="42">
        <f t="shared" si="14"/>
        <v>252895.77</v>
      </c>
      <c r="F61" s="42">
        <f t="shared" si="14"/>
        <v>1041635.31</v>
      </c>
      <c r="G61" s="42">
        <f t="shared" si="14"/>
        <v>1435233.85</v>
      </c>
      <c r="H61" s="42">
        <f t="shared" si="14"/>
        <v>291316.1</v>
      </c>
      <c r="I61" s="42">
        <f t="shared" si="14"/>
        <v>1112178.55</v>
      </c>
      <c r="J61" s="42">
        <f t="shared" si="14"/>
        <v>907479.26</v>
      </c>
      <c r="K61" s="42">
        <f t="shared" si="14"/>
        <v>1192891.48</v>
      </c>
      <c r="L61" s="42">
        <f t="shared" si="14"/>
        <v>1135340.29</v>
      </c>
      <c r="M61" s="42">
        <f t="shared" si="14"/>
        <v>645446.22</v>
      </c>
      <c r="N61" s="42">
        <f t="shared" si="14"/>
        <v>323198.21</v>
      </c>
      <c r="O61" s="34">
        <f t="shared" si="14"/>
        <v>11859245.220000003</v>
      </c>
      <c r="Q61"/>
    </row>
    <row r="62" spans="1:18" ht="18.75" customHeight="1">
      <c r="A62" s="26" t="s">
        <v>54</v>
      </c>
      <c r="B62" s="42">
        <v>1229921.77</v>
      </c>
      <c r="C62" s="42">
        <v>761142.12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1991063.8900000001</v>
      </c>
      <c r="P62"/>
      <c r="Q62"/>
      <c r="R62" s="41"/>
    </row>
    <row r="63" spans="1:16" ht="18.75" customHeight="1">
      <c r="A63" s="26" t="s">
        <v>55</v>
      </c>
      <c r="B63" s="42">
        <v>266040.44</v>
      </c>
      <c r="C63" s="42">
        <v>301521.04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567561.48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963004.81</v>
      </c>
      <c r="E64" s="43">
        <v>0</v>
      </c>
      <c r="F64" s="43">
        <v>0</v>
      </c>
      <c r="G64" s="43">
        <v>0</v>
      </c>
      <c r="H64" s="42">
        <v>291316.1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1254320.9100000001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252895.77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252895.77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1041635.31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1041635.31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1435233.85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1435233.85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1112178.55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1112178.55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907479.26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907479.26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1192891.48</v>
      </c>
      <c r="L70" s="29">
        <v>1135340.29</v>
      </c>
      <c r="M70" s="43">
        <v>0</v>
      </c>
      <c r="N70" s="43">
        <v>0</v>
      </c>
      <c r="O70" s="34">
        <f t="shared" si="15"/>
        <v>2328231.77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645446.22</v>
      </c>
      <c r="N71" s="43">
        <v>0</v>
      </c>
      <c r="O71" s="34">
        <f t="shared" si="15"/>
        <v>645446.22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323198.21</v>
      </c>
      <c r="O72" s="46">
        <f t="shared" si="15"/>
        <v>323198.21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2024-04-09T14:57:47Z</dcterms:modified>
  <cp:category/>
  <cp:version/>
  <cp:contentType/>
  <cp:contentStatus/>
</cp:coreProperties>
</file>