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8904" windowHeight="6635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<sst xmlns="http://schemas.openxmlformats.org/spreadsheetml/2006/main" count="90" uniqueCount="87">
  <si>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</si>
  <si>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</si>
  <si>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</si>
  <si>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</si>
  <si>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</si>
  <si>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</si>
  <si>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</si>
  <si>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</si>
  <si>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</si>
  <si>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</si>
  <si>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</si>
  <si>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</si>
  <si>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</si>
  <si>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</si>
  <si>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</si>
  <si>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</si>
  <si>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</si>
  <si>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</si>
  <si>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</si>
  <si>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</si>
  <si>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</si>
  <si>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</si>
  <si>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</si>
  <si>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</si>
  <si>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</si>
  <si>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</si>
  <si>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</si>
  <si>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</si>
  <si>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</si>
  <si>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</si>
  <si>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</si>
  <si>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</si>
  <si>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</si>
  <si>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</si>
  <si>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</si>
  <si>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</si>
  <si>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</si>
  <si>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</si>
  <si>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</si>
  <si>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</si>
  <si>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</si>
  <si>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</si>
  <si>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</si>
  <si>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</si>
  <si>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</si>
  <si>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</si>
  <si>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</si>
  <si>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</si>
  <si>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</si>
  <si>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</si>
  <si>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</si>
  <si>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</si>
  <si>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</si>
  <si>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</si>
  <si>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</si>
  <si>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</si>
  <si>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</si>
  <si>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</si>
  <si>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</si>
  <si>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</si>
  <si>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</si>
  <si>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</si>
  <si>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</si>
  <si>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</si>
  <si>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</si>
  <si>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</si>
  <si>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</si>
  <si>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</si>
  <si>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</si>
  <si>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</si>
  <si>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</si>
  <si>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</si>
  <si>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</si>
  <si>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</si>
  <si>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</si>
  <si>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</si>
  <si>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</si>
  <si>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</si>
  <si>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</si>
  <si>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</si>
  <si>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</si>
  <si>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</si>
  <si>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</si>
  <si>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</si>
  <si>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26/03/24 - VENCIMENTO 03/04/24</t>
  </si>
  <si>
    <t>5.0. Remuneração Veículos Elétricos</t>
  </si>
  <si>
    <t>5.1.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</si>
</sst>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412190</v>
      </c>
      <c r="C7" s="9">
        <f t="shared" si="0"/>
        <v>271801</v>
      </c>
      <c r="D7" s="9">
        <f t="shared" si="0"/>
        <v>245977</v>
      </c>
      <c r="E7" s="9">
        <f t="shared" si="0"/>
        <v>73059</v>
      </c>
      <c r="F7" s="9">
        <f t="shared" si="0"/>
        <v>262463</v>
      </c>
      <c r="G7" s="9">
        <f t="shared" si="0"/>
        <v>399753</v>
      </c>
      <c r="H7" s="9">
        <f t="shared" si="0"/>
        <v>51654</v>
      </c>
      <c r="I7" s="9">
        <f t="shared" si="0"/>
        <v>317718</v>
      </c>
      <c r="J7" s="9">
        <f t="shared" si="0"/>
        <v>216614</v>
      </c>
      <c r="K7" s="9">
        <f t="shared" si="0"/>
        <v>309245</v>
      </c>
      <c r="L7" s="9">
        <f t="shared" si="0"/>
        <v>241747</v>
      </c>
      <c r="M7" s="9">
        <f t="shared" si="0"/>
        <v>138474</v>
      </c>
      <c r="N7" s="9">
        <f t="shared" si="0"/>
        <v>82700</v>
      </c>
      <c r="O7" s="9">
        <f t="shared" si="0"/>
        <v>3023395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9647</v>
      </c>
      <c r="C8" s="11">
        <f t="shared" si="1"/>
        <v>9339</v>
      </c>
      <c r="D8" s="11">
        <f t="shared" si="1"/>
        <v>5475</v>
      </c>
      <c r="E8" s="11">
        <f t="shared" si="1"/>
        <v>1902</v>
      </c>
      <c r="F8" s="11">
        <f t="shared" si="1"/>
        <v>7271</v>
      </c>
      <c r="G8" s="11">
        <f t="shared" si="1"/>
        <v>12695</v>
      </c>
      <c r="H8" s="11">
        <f t="shared" si="1"/>
        <v>1970</v>
      </c>
      <c r="I8" s="11">
        <f t="shared" si="1"/>
        <v>14271</v>
      </c>
      <c r="J8" s="11">
        <f t="shared" si="1"/>
        <v>7607</v>
      </c>
      <c r="K8" s="11">
        <f t="shared" si="1"/>
        <v>4312</v>
      </c>
      <c r="L8" s="11">
        <f t="shared" si="1"/>
        <v>3276</v>
      </c>
      <c r="M8" s="11">
        <f t="shared" si="1"/>
        <v>5331</v>
      </c>
      <c r="N8" s="11">
        <f t="shared" si="1"/>
        <v>3274</v>
      </c>
      <c r="O8" s="11">
        <f t="shared" si="1"/>
        <v>86370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9647</v>
      </c>
      <c r="C9" s="11">
        <v>9339</v>
      </c>
      <c r="D9" s="11">
        <v>5475</v>
      </c>
      <c r="E9" s="11">
        <v>1902</v>
      </c>
      <c r="F9" s="11">
        <v>7271</v>
      </c>
      <c r="G9" s="11">
        <v>12695</v>
      </c>
      <c r="H9" s="11">
        <v>1970</v>
      </c>
      <c r="I9" s="11">
        <v>14271</v>
      </c>
      <c r="J9" s="11">
        <v>7607</v>
      </c>
      <c r="K9" s="11">
        <v>4312</v>
      </c>
      <c r="L9" s="11">
        <v>3274</v>
      </c>
      <c r="M9" s="11">
        <v>5331</v>
      </c>
      <c r="N9" s="11">
        <v>3266</v>
      </c>
      <c r="O9" s="11">
        <f>SUM(B9:N9)</f>
        <v>86360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8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402543</v>
      </c>
      <c r="C11" s="13">
        <v>262462</v>
      </c>
      <c r="D11" s="13">
        <v>240502</v>
      </c>
      <c r="E11" s="13">
        <v>71157</v>
      </c>
      <c r="F11" s="13">
        <v>255192</v>
      </c>
      <c r="G11" s="13">
        <v>387058</v>
      </c>
      <c r="H11" s="13">
        <v>49684</v>
      </c>
      <c r="I11" s="13">
        <v>303447</v>
      </c>
      <c r="J11" s="13">
        <v>209007</v>
      </c>
      <c r="K11" s="13">
        <v>304933</v>
      </c>
      <c r="L11" s="13">
        <v>238471</v>
      </c>
      <c r="M11" s="13">
        <v>133143</v>
      </c>
      <c r="N11" s="13">
        <v>79426</v>
      </c>
      <c r="O11" s="11">
        <f>SUM(B11:N11)</f>
        <v>2937025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30058</v>
      </c>
      <c r="C12" s="13">
        <v>24757</v>
      </c>
      <c r="D12" s="13">
        <v>18791</v>
      </c>
      <c r="E12" s="13">
        <v>8107</v>
      </c>
      <c r="F12" s="13">
        <v>23518</v>
      </c>
      <c r="G12" s="13">
        <v>38512</v>
      </c>
      <c r="H12" s="13">
        <v>5279</v>
      </c>
      <c r="I12" s="13">
        <v>30191</v>
      </c>
      <c r="J12" s="13">
        <v>18775</v>
      </c>
      <c r="K12" s="13">
        <v>21433</v>
      </c>
      <c r="L12" s="13">
        <v>16875</v>
      </c>
      <c r="M12" s="13">
        <v>7104</v>
      </c>
      <c r="N12" s="13">
        <v>3572</v>
      </c>
      <c r="O12" s="11">
        <f>SUM(B12:N12)</f>
        <v>246972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372485</v>
      </c>
      <c r="C13" s="15">
        <f t="shared" si="2"/>
        <v>237705</v>
      </c>
      <c r="D13" s="15">
        <f t="shared" si="2"/>
        <v>221711</v>
      </c>
      <c r="E13" s="15">
        <f t="shared" si="2"/>
        <v>63050</v>
      </c>
      <c r="F13" s="15">
        <f t="shared" si="2"/>
        <v>231674</v>
      </c>
      <c r="G13" s="15">
        <f t="shared" si="2"/>
        <v>348546</v>
      </c>
      <c r="H13" s="15">
        <f t="shared" si="2"/>
        <v>44405</v>
      </c>
      <c r="I13" s="15">
        <f t="shared" si="2"/>
        <v>273256</v>
      </c>
      <c r="J13" s="15">
        <f t="shared" si="2"/>
        <v>190232</v>
      </c>
      <c r="K13" s="15">
        <f t="shared" si="2"/>
        <v>283500</v>
      </c>
      <c r="L13" s="15">
        <f t="shared" si="2"/>
        <v>221596</v>
      </c>
      <c r="M13" s="15">
        <f t="shared" si="2"/>
        <v>126039</v>
      </c>
      <c r="N13" s="15">
        <f t="shared" si="2"/>
        <v>75854</v>
      </c>
      <c r="O13" s="11">
        <f>SUM(B13:N13)</f>
        <v>2690053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1.153943573379655</v>
      </c>
      <c r="C18" s="19">
        <v>1.234443632157599</v>
      </c>
      <c r="D18" s="19">
        <v>1.382536270202525</v>
      </c>
      <c r="E18" s="19">
        <v>0.849901787778193</v>
      </c>
      <c r="F18" s="19">
        <v>1.231593019503932</v>
      </c>
      <c r="G18" s="19">
        <v>1.353224624927343</v>
      </c>
      <c r="H18" s="19">
        <v>1.485579652125541</v>
      </c>
      <c r="I18" s="19">
        <v>1.117541462658069</v>
      </c>
      <c r="J18" s="19">
        <v>1.318717929815139</v>
      </c>
      <c r="K18" s="19">
        <v>1.156728010457871</v>
      </c>
      <c r="L18" s="19">
        <v>1.305946400789844</v>
      </c>
      <c r="M18" s="19">
        <v>1.158925378584801</v>
      </c>
      <c r="N18" s="19">
        <v>1.096700388522824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1532733.53</v>
      </c>
      <c r="C20" s="24">
        <f aca="true" t="shared" si="3" ref="C20:O20">SUM(C21:C32)</f>
        <v>1092993.2</v>
      </c>
      <c r="D20" s="24">
        <f t="shared" si="3"/>
        <v>959211.78</v>
      </c>
      <c r="E20" s="24">
        <f t="shared" si="3"/>
        <v>306864.23</v>
      </c>
      <c r="F20" s="24">
        <f t="shared" si="3"/>
        <v>1071737.0299999998</v>
      </c>
      <c r="G20" s="24">
        <f t="shared" si="3"/>
        <v>1488763.88</v>
      </c>
      <c r="H20" s="24">
        <f t="shared" si="3"/>
        <v>296740.88</v>
      </c>
      <c r="I20" s="24">
        <f t="shared" si="3"/>
        <v>1174140.27</v>
      </c>
      <c r="J20" s="24">
        <f t="shared" si="3"/>
        <v>932667.0900000001</v>
      </c>
      <c r="K20" s="24">
        <f t="shared" si="3"/>
        <v>1204137.8</v>
      </c>
      <c r="L20" s="24">
        <f t="shared" si="3"/>
        <v>1156664.9900000002</v>
      </c>
      <c r="M20" s="24">
        <f t="shared" si="3"/>
        <v>663429.3600000001</v>
      </c>
      <c r="N20" s="24">
        <f t="shared" si="3"/>
        <v>335815.09</v>
      </c>
      <c r="O20" s="24">
        <f t="shared" si="3"/>
        <v>12215899.13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1216784.88</v>
      </c>
      <c r="C21" s="28">
        <f aca="true" t="shared" si="4" ref="C21:N21">ROUND((C15+C16)*C7,2)</f>
        <v>828884.33</v>
      </c>
      <c r="D21" s="28">
        <f t="shared" si="4"/>
        <v>657865.49</v>
      </c>
      <c r="E21" s="28">
        <f t="shared" si="4"/>
        <v>333806.57</v>
      </c>
      <c r="F21" s="28">
        <f t="shared" si="4"/>
        <v>813609.05</v>
      </c>
      <c r="G21" s="28">
        <f t="shared" si="4"/>
        <v>1019610</v>
      </c>
      <c r="H21" s="28">
        <f t="shared" si="4"/>
        <v>176894.29</v>
      </c>
      <c r="I21" s="28">
        <f t="shared" si="4"/>
        <v>962081.88</v>
      </c>
      <c r="J21" s="28">
        <f t="shared" si="4"/>
        <v>659741.26</v>
      </c>
      <c r="K21" s="28">
        <f t="shared" si="4"/>
        <v>890285.43</v>
      </c>
      <c r="L21" s="28">
        <f t="shared" si="4"/>
        <v>792446.67</v>
      </c>
      <c r="M21" s="28">
        <f t="shared" si="4"/>
        <v>523777.91</v>
      </c>
      <c r="N21" s="28">
        <f t="shared" si="4"/>
        <v>282561.09</v>
      </c>
      <c r="O21" s="28">
        <f aca="true" t="shared" si="5" ref="O21:O29">SUM(B21:N21)</f>
        <v>9158348.85</v>
      </c>
    </row>
    <row r="22" spans="1:23" ht="18.75" customHeight="1">
      <c r="A22" s="26" t="s">
        <v>33</v>
      </c>
      <c r="B22" s="28">
        <f>IF(B18&lt;&gt;0,ROUND((B18-1)*B21,2),0)</f>
        <v>187316.21</v>
      </c>
      <c r="C22" s="28">
        <f aca="true" t="shared" si="6" ref="C22:N22">IF(C18&lt;&gt;0,ROUND((C18-1)*C21,2),0)</f>
        <v>194326.65</v>
      </c>
      <c r="D22" s="28">
        <f t="shared" si="6"/>
        <v>251657.41</v>
      </c>
      <c r="E22" s="28">
        <f t="shared" si="6"/>
        <v>-50103.77</v>
      </c>
      <c r="F22" s="28">
        <f t="shared" si="6"/>
        <v>188426.18</v>
      </c>
      <c r="G22" s="28">
        <f t="shared" si="6"/>
        <v>360151.36</v>
      </c>
      <c r="H22" s="28">
        <f t="shared" si="6"/>
        <v>85896.27</v>
      </c>
      <c r="I22" s="28">
        <f t="shared" si="6"/>
        <v>113084.51</v>
      </c>
      <c r="J22" s="28">
        <f t="shared" si="6"/>
        <v>210271.37</v>
      </c>
      <c r="K22" s="28">
        <f t="shared" si="6"/>
        <v>139532.66</v>
      </c>
      <c r="L22" s="28">
        <f t="shared" si="6"/>
        <v>242446.21</v>
      </c>
      <c r="M22" s="28">
        <f t="shared" si="6"/>
        <v>83241.6</v>
      </c>
      <c r="N22" s="28">
        <f t="shared" si="6"/>
        <v>27323.77</v>
      </c>
      <c r="O22" s="28">
        <f t="shared" si="5"/>
        <v>2033570.43</v>
      </c>
      <c r="W22" s="51"/>
    </row>
    <row r="23" spans="1:15" ht="18.75" customHeight="1">
      <c r="A23" s="26" t="s">
        <v>34</v>
      </c>
      <c r="B23" s="28">
        <v>64582.33</v>
      </c>
      <c r="C23" s="28">
        <v>41389.43</v>
      </c>
      <c r="D23" s="28">
        <v>29525.59</v>
      </c>
      <c r="E23" s="28">
        <v>12168.73</v>
      </c>
      <c r="F23" s="28">
        <v>39775.24</v>
      </c>
      <c r="G23" s="28">
        <v>63281.32</v>
      </c>
      <c r="H23" s="28">
        <v>7815.65</v>
      </c>
      <c r="I23" s="28">
        <v>44853.23</v>
      </c>
      <c r="J23" s="28">
        <v>33456.47</v>
      </c>
      <c r="K23" s="28">
        <v>46097.34</v>
      </c>
      <c r="L23" s="28">
        <v>48782.15</v>
      </c>
      <c r="M23" s="28">
        <v>24596.02</v>
      </c>
      <c r="N23" s="28">
        <v>15106.55</v>
      </c>
      <c r="O23" s="28">
        <f t="shared" si="5"/>
        <v>471430.05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827.79</v>
      </c>
      <c r="D26" s="28">
        <v>729.76</v>
      </c>
      <c r="E26" s="28">
        <v>231.45</v>
      </c>
      <c r="F26" s="28">
        <v>808.72</v>
      </c>
      <c r="G26" s="28">
        <v>1119.14</v>
      </c>
      <c r="H26" s="28">
        <v>212.39</v>
      </c>
      <c r="I26" s="28">
        <v>871.35</v>
      </c>
      <c r="J26" s="28">
        <v>702.53</v>
      </c>
      <c r="K26" s="28">
        <v>901.31</v>
      </c>
      <c r="L26" s="28">
        <v>863.18</v>
      </c>
      <c r="M26" s="28">
        <v>490.14</v>
      </c>
      <c r="N26" s="28">
        <v>247.81</v>
      </c>
      <c r="O26" s="28">
        <f t="shared" si="5"/>
        <v>9146.5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753.86</v>
      </c>
      <c r="M27" s="28">
        <v>425.33</v>
      </c>
      <c r="N27" s="28">
        <v>223.57</v>
      </c>
      <c r="O27" s="28">
        <f t="shared" si="5"/>
        <v>7902.54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79698.42</v>
      </c>
      <c r="L30" s="28">
        <v>28685.47</v>
      </c>
      <c r="M30" s="28">
        <v>0</v>
      </c>
      <c r="N30" s="28">
        <v>0</v>
      </c>
      <c r="O30" s="28">
        <f>SUM(B30:N30)</f>
        <v>108383.89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-42446.8</v>
      </c>
      <c r="C33" s="28">
        <f aca="true" t="shared" si="7" ref="C33:O33">+C34+C36+C49+C50+C51+C56-C57</f>
        <v>-41091.6</v>
      </c>
      <c r="D33" s="28">
        <f t="shared" si="7"/>
        <v>-24090</v>
      </c>
      <c r="E33" s="28">
        <f t="shared" si="7"/>
        <v>-8368.8</v>
      </c>
      <c r="F33" s="28">
        <f t="shared" si="7"/>
        <v>-31992.4</v>
      </c>
      <c r="G33" s="28">
        <f t="shared" si="7"/>
        <v>-55858</v>
      </c>
      <c r="H33" s="28">
        <f t="shared" si="7"/>
        <v>-8668</v>
      </c>
      <c r="I33" s="28">
        <f t="shared" si="7"/>
        <v>-62792.4</v>
      </c>
      <c r="J33" s="28">
        <f t="shared" si="7"/>
        <v>-33470.8</v>
      </c>
      <c r="K33" s="28">
        <f t="shared" si="7"/>
        <v>-18972.8</v>
      </c>
      <c r="L33" s="28">
        <f t="shared" si="7"/>
        <v>-14405.6</v>
      </c>
      <c r="M33" s="28">
        <f t="shared" si="7"/>
        <v>-23456.4</v>
      </c>
      <c r="N33" s="28">
        <f t="shared" si="7"/>
        <v>-14370.4</v>
      </c>
      <c r="O33" s="28">
        <f t="shared" si="7"/>
        <v>-379984</v>
      </c>
    </row>
    <row r="34" spans="1:15" ht="18.75" customHeight="1">
      <c r="A34" s="26" t="s">
        <v>38</v>
      </c>
      <c r="B34" s="29">
        <f>+B35</f>
        <v>-42446.8</v>
      </c>
      <c r="C34" s="29">
        <f>+C35</f>
        <v>-41091.6</v>
      </c>
      <c r="D34" s="29">
        <f aca="true" t="shared" si="8" ref="D34:O34">+D35</f>
        <v>-24090</v>
      </c>
      <c r="E34" s="29">
        <f t="shared" si="8"/>
        <v>-8368.8</v>
      </c>
      <c r="F34" s="29">
        <f t="shared" si="8"/>
        <v>-31992.4</v>
      </c>
      <c r="G34" s="29">
        <f t="shared" si="8"/>
        <v>-55858</v>
      </c>
      <c r="H34" s="29">
        <f t="shared" si="8"/>
        <v>-8668</v>
      </c>
      <c r="I34" s="29">
        <f t="shared" si="8"/>
        <v>-62792.4</v>
      </c>
      <c r="J34" s="29">
        <f t="shared" si="8"/>
        <v>-33470.8</v>
      </c>
      <c r="K34" s="29">
        <f t="shared" si="8"/>
        <v>-18972.8</v>
      </c>
      <c r="L34" s="29">
        <f t="shared" si="8"/>
        <v>-14405.6</v>
      </c>
      <c r="M34" s="29">
        <f t="shared" si="8"/>
        <v>-23456.4</v>
      </c>
      <c r="N34" s="29">
        <f t="shared" si="8"/>
        <v>-14370.4</v>
      </c>
      <c r="O34" s="29">
        <f t="shared" si="8"/>
        <v>-379984</v>
      </c>
    </row>
    <row r="35" spans="1:26" ht="18.75" customHeight="1">
      <c r="A35" s="27" t="s">
        <v>39</v>
      </c>
      <c r="B35" s="16">
        <f>ROUND((-B9)*$G$3,2)</f>
        <v>-42446.8</v>
      </c>
      <c r="C35" s="16">
        <f aca="true" t="shared" si="9" ref="C35:N35">ROUND((-C9)*$G$3,2)</f>
        <v>-41091.6</v>
      </c>
      <c r="D35" s="16">
        <f t="shared" si="9"/>
        <v>-24090</v>
      </c>
      <c r="E35" s="16">
        <f t="shared" si="9"/>
        <v>-8368.8</v>
      </c>
      <c r="F35" s="16">
        <f t="shared" si="9"/>
        <v>-31992.4</v>
      </c>
      <c r="G35" s="16">
        <f t="shared" si="9"/>
        <v>-55858</v>
      </c>
      <c r="H35" s="16">
        <f t="shared" si="9"/>
        <v>-8668</v>
      </c>
      <c r="I35" s="16">
        <f t="shared" si="9"/>
        <v>-62792.4</v>
      </c>
      <c r="J35" s="16">
        <f t="shared" si="9"/>
        <v>-33470.8</v>
      </c>
      <c r="K35" s="16">
        <f t="shared" si="9"/>
        <v>-18972.8</v>
      </c>
      <c r="L35" s="16">
        <f t="shared" si="9"/>
        <v>-14405.6</v>
      </c>
      <c r="M35" s="16">
        <f t="shared" si="9"/>
        <v>-23456.4</v>
      </c>
      <c r="N35" s="16">
        <f t="shared" si="9"/>
        <v>-14370.4</v>
      </c>
      <c r="O35" s="30">
        <f aca="true" t="shared" si="10" ref="O35:O57">SUM(B35:N35)</f>
        <v>-379984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1490286.73</v>
      </c>
      <c r="C55" s="34">
        <f aca="true" t="shared" si="13" ref="C55:N55">+C20+C33</f>
        <v>1051901.5999999999</v>
      </c>
      <c r="D55" s="34">
        <f t="shared" si="13"/>
        <v>935121.78</v>
      </c>
      <c r="E55" s="34">
        <f t="shared" si="13"/>
        <v>298495.43</v>
      </c>
      <c r="F55" s="34">
        <f t="shared" si="13"/>
        <v>1039744.6299999998</v>
      </c>
      <c r="G55" s="34">
        <f t="shared" si="13"/>
        <v>1432905.88</v>
      </c>
      <c r="H55" s="34">
        <f t="shared" si="13"/>
        <v>288072.88</v>
      </c>
      <c r="I55" s="34">
        <f t="shared" si="13"/>
        <v>1111347.87</v>
      </c>
      <c r="J55" s="34">
        <f t="shared" si="13"/>
        <v>899196.29</v>
      </c>
      <c r="K55" s="34">
        <f t="shared" si="13"/>
        <v>1185165</v>
      </c>
      <c r="L55" s="34">
        <f t="shared" si="13"/>
        <v>1142259.3900000001</v>
      </c>
      <c r="M55" s="34">
        <f t="shared" si="13"/>
        <v>639972.9600000001</v>
      </c>
      <c r="N55" s="34">
        <f t="shared" si="13"/>
        <v>321444.69</v>
      </c>
      <c r="O55" s="34">
        <f>SUM(B55:N55)</f>
        <v>11835915.13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1490286.73</v>
      </c>
      <c r="C61" s="42">
        <f t="shared" si="14"/>
        <v>1051901.6</v>
      </c>
      <c r="D61" s="42">
        <f t="shared" si="14"/>
        <v>935121.78</v>
      </c>
      <c r="E61" s="42">
        <f t="shared" si="14"/>
        <v>298495.43</v>
      </c>
      <c r="F61" s="42">
        <f t="shared" si="14"/>
        <v>1039744.63</v>
      </c>
      <c r="G61" s="42">
        <f t="shared" si="14"/>
        <v>1432905.88</v>
      </c>
      <c r="H61" s="42">
        <f t="shared" si="14"/>
        <v>288072.88</v>
      </c>
      <c r="I61" s="42">
        <f t="shared" si="14"/>
        <v>1111347.87</v>
      </c>
      <c r="J61" s="42">
        <f t="shared" si="14"/>
        <v>899196.29</v>
      </c>
      <c r="K61" s="42">
        <f t="shared" si="14"/>
        <v>1185165.01</v>
      </c>
      <c r="L61" s="42">
        <f t="shared" si="14"/>
        <v>1142259.38</v>
      </c>
      <c r="M61" s="42">
        <f t="shared" si="14"/>
        <v>639972.96</v>
      </c>
      <c r="N61" s="42">
        <f t="shared" si="14"/>
        <v>321444.69</v>
      </c>
      <c r="O61" s="34">
        <f t="shared" si="14"/>
        <v>11835915.13</v>
      </c>
      <c r="Q61"/>
    </row>
    <row r="62" spans="1:18" ht="18.75" customHeight="1">
      <c r="A62" s="26" t="s">
        <v>54</v>
      </c>
      <c r="B62" s="42">
        <v>1225296.26</v>
      </c>
      <c r="C62" s="42">
        <v>753501.42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1978797.6800000002</v>
      </c>
      <c r="P62"/>
      <c r="Q62"/>
      <c r="R62" s="41"/>
    </row>
    <row r="63" spans="1:16" ht="18.75" customHeight="1">
      <c r="A63" s="26" t="s">
        <v>55</v>
      </c>
      <c r="B63" s="42">
        <v>264990.47</v>
      </c>
      <c r="C63" s="42">
        <v>298400.18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563390.6499999999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935121.78</v>
      </c>
      <c r="E64" s="43">
        <v>0</v>
      </c>
      <c r="F64" s="43">
        <v>0</v>
      </c>
      <c r="G64" s="43">
        <v>0</v>
      </c>
      <c r="H64" s="42">
        <v>288072.88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1223194.6600000001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298495.43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298495.43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1039744.63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1039744.63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1432905.88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1432905.88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1111347.87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1111347.87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899196.29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899196.29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1185165.01</v>
      </c>
      <c r="L70" s="29">
        <v>1142259.38</v>
      </c>
      <c r="M70" s="43">
        <v>0</v>
      </c>
      <c r="N70" s="43">
        <v>0</v>
      </c>
      <c r="O70" s="34">
        <f t="shared" si="15"/>
        <v>2327424.3899999997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639972.96</v>
      </c>
      <c r="N71" s="43">
        <v>0</v>
      </c>
      <c r="O71" s="34">
        <f t="shared" si="15"/>
        <v>639972.96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321444.69</v>
      </c>
      <c r="O72" s="46">
        <f t="shared" si="15"/>
        <v>321444.69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2024-04-09T14:48:18Z</dcterms:modified>
  <cp:category/>
  <cp:version/>
  <cp:contentType/>
  <cp:contentStatus/>
</cp:coreProperties>
</file>