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<sst xmlns="http://schemas.openxmlformats.org/spreadsheetml/2006/main" count="91" uniqueCount="88">
  <si>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</si>
  <si>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</si>
  <si>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</si>
  <si>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</si>
  <si>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</si>
  <si>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</si>
  <si>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</si>
  <si>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</si>
  <si>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</si>
  <si>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</si>
  <si>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</si>
  <si>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</si>
  <si>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</si>
  <si>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</si>
  <si>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</si>
  <si>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</si>
  <si>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</si>
  <si>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</si>
  <si>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</si>
  <si>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</si>
  <si>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</si>
  <si>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</si>
  <si>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</si>
  <si>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</si>
  <si>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</si>
  <si>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</si>
  <si>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</si>
  <si>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</si>
  <si>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</si>
  <si>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</si>
  <si>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</si>
  <si>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</si>
  <si>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</si>
  <si>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</si>
  <si>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</si>
  <si>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</si>
  <si>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</si>
  <si>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</si>
  <si>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</si>
  <si>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</si>
  <si>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</si>
  <si>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</si>
  <si>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</si>
  <si>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</si>
  <si>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</si>
  <si>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</si>
  <si>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</si>
  <si>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</si>
  <si>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</si>
  <si>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</si>
  <si>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</si>
  <si>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</si>
  <si>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</si>
  <si>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</si>
  <si>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</si>
  <si>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</si>
  <si>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</si>
  <si>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</si>
  <si>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</si>
  <si>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</si>
  <si>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</si>
  <si>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</si>
  <si>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</si>
  <si>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</si>
  <si>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</si>
  <si>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</si>
  <si>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</si>
  <si>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</si>
  <si>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</si>
  <si>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</si>
  <si>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</si>
  <si>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</si>
  <si>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</si>
  <si>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</si>
  <si>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</si>
  <si>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</si>
  <si>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</si>
  <si>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</si>
  <si>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</si>
  <si>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</si>
  <si>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</si>
  <si>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</si>
  <si>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</si>
  <si>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24/03/24 - VENCIMENTO 01/04/24</t>
  </si>
  <si>
    <t>4. Remuneração Bruta do Operador (4.1 + 4.2 +....+ 5.1)</t>
  </si>
  <si>
    <t>5.0. Remuneração Veículos Elétricos</t>
  </si>
  <si>
    <t>5.1.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</si>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</sst>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  <xf numFmtId="4" fontId="45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161402</v>
      </c>
      <c r="C7" s="9">
        <f t="shared" si="0"/>
        <v>100760</v>
      </c>
      <c r="D7" s="9">
        <f t="shared" si="0"/>
        <v>91461</v>
      </c>
      <c r="E7" s="9">
        <f t="shared" si="0"/>
        <v>28499</v>
      </c>
      <c r="F7" s="9">
        <f t="shared" si="0"/>
        <v>89202</v>
      </c>
      <c r="G7" s="9">
        <f t="shared" si="0"/>
        <v>147500</v>
      </c>
      <c r="H7" s="9">
        <f t="shared" si="0"/>
        <v>17456</v>
      </c>
      <c r="I7" s="9">
        <f t="shared" si="0"/>
        <v>94238</v>
      </c>
      <c r="J7" s="9">
        <f t="shared" si="0"/>
        <v>93983</v>
      </c>
      <c r="K7" s="9">
        <f t="shared" si="0"/>
        <v>136773</v>
      </c>
      <c r="L7" s="9">
        <f t="shared" si="0"/>
        <v>97919</v>
      </c>
      <c r="M7" s="9">
        <f t="shared" si="0"/>
        <v>51820</v>
      </c>
      <c r="N7" s="9">
        <f t="shared" si="0"/>
        <v>26879</v>
      </c>
      <c r="O7" s="9">
        <f t="shared" si="0"/>
        <v>1137892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161402</v>
      </c>
      <c r="C11" s="13">
        <v>100760</v>
      </c>
      <c r="D11" s="13">
        <v>91461</v>
      </c>
      <c r="E11" s="13">
        <v>28499</v>
      </c>
      <c r="F11" s="13">
        <v>89202</v>
      </c>
      <c r="G11" s="13">
        <v>147500</v>
      </c>
      <c r="H11" s="13">
        <v>17456</v>
      </c>
      <c r="I11" s="13">
        <v>94238</v>
      </c>
      <c r="J11" s="13">
        <v>93983</v>
      </c>
      <c r="K11" s="13">
        <v>136773</v>
      </c>
      <c r="L11" s="13">
        <v>97919</v>
      </c>
      <c r="M11" s="13">
        <v>51820</v>
      </c>
      <c r="N11" s="13">
        <v>26879</v>
      </c>
      <c r="O11" s="11">
        <f>SUM(B11:N11)</f>
        <v>1137892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10614</v>
      </c>
      <c r="C12" s="13">
        <v>7848</v>
      </c>
      <c r="D12" s="13">
        <v>6537</v>
      </c>
      <c r="E12" s="13">
        <v>2621</v>
      </c>
      <c r="F12" s="13">
        <v>7209</v>
      </c>
      <c r="G12" s="13">
        <v>12833</v>
      </c>
      <c r="H12" s="13">
        <v>1579</v>
      </c>
      <c r="I12" s="13">
        <v>7438</v>
      </c>
      <c r="J12" s="13">
        <v>7166</v>
      </c>
      <c r="K12" s="13">
        <v>8070</v>
      </c>
      <c r="L12" s="13">
        <v>6192</v>
      </c>
      <c r="M12" s="13">
        <v>2592</v>
      </c>
      <c r="N12" s="13">
        <v>1042</v>
      </c>
      <c r="O12" s="11">
        <f>SUM(B12:N12)</f>
        <v>81741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150788</v>
      </c>
      <c r="C13" s="15">
        <f t="shared" si="2"/>
        <v>92912</v>
      </c>
      <c r="D13" s="15">
        <f t="shared" si="2"/>
        <v>84924</v>
      </c>
      <c r="E13" s="15">
        <f t="shared" si="2"/>
        <v>25878</v>
      </c>
      <c r="F13" s="15">
        <f t="shared" si="2"/>
        <v>81993</v>
      </c>
      <c r="G13" s="15">
        <f t="shared" si="2"/>
        <v>134667</v>
      </c>
      <c r="H13" s="15">
        <f t="shared" si="2"/>
        <v>15877</v>
      </c>
      <c r="I13" s="15">
        <f t="shared" si="2"/>
        <v>86800</v>
      </c>
      <c r="J13" s="15">
        <f t="shared" si="2"/>
        <v>86817</v>
      </c>
      <c r="K13" s="15">
        <f t="shared" si="2"/>
        <v>128703</v>
      </c>
      <c r="L13" s="15">
        <f t="shared" si="2"/>
        <v>91727</v>
      </c>
      <c r="M13" s="15">
        <f t="shared" si="2"/>
        <v>49228</v>
      </c>
      <c r="N13" s="15">
        <f t="shared" si="2"/>
        <v>25837</v>
      </c>
      <c r="O13" s="11">
        <f>SUM(B13:N13)</f>
        <v>1056151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1.241786122806755</v>
      </c>
      <c r="C18" s="19">
        <v>1.358361936185042</v>
      </c>
      <c r="D18" s="19">
        <v>1.448601161432674</v>
      </c>
      <c r="E18" s="19">
        <v>0.908580951687034</v>
      </c>
      <c r="F18" s="19">
        <v>1.340908084225464</v>
      </c>
      <c r="G18" s="19">
        <v>1.411580951624374</v>
      </c>
      <c r="H18" s="19">
        <v>1.48769094593525</v>
      </c>
      <c r="I18" s="19">
        <v>1.265584342400384</v>
      </c>
      <c r="J18" s="19">
        <v>1.390772416981603</v>
      </c>
      <c r="K18" s="19">
        <v>1.254635395450297</v>
      </c>
      <c r="L18" s="19">
        <v>1.385640940030798</v>
      </c>
      <c r="M18" s="19">
        <v>1.227635169689277</v>
      </c>
      <c r="N18" s="19">
        <v>1.081986852330691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84</v>
      </c>
      <c r="B20" s="24">
        <f>SUM(B21:B32)</f>
        <v>681948.16</v>
      </c>
      <c r="C20" s="24">
        <f aca="true" t="shared" si="3" ref="C20:O20">SUM(C21:C32)</f>
        <v>464596.3</v>
      </c>
      <c r="D20" s="24">
        <f t="shared" si="3"/>
        <v>390650.54</v>
      </c>
      <c r="E20" s="24">
        <f t="shared" si="3"/>
        <v>135211.31</v>
      </c>
      <c r="F20" s="24">
        <f t="shared" si="3"/>
        <v>418375.22</v>
      </c>
      <c r="G20" s="24">
        <f t="shared" si="3"/>
        <v>603301.2600000001</v>
      </c>
      <c r="H20" s="24">
        <f t="shared" si="3"/>
        <v>118845.01999999999</v>
      </c>
      <c r="I20" s="24">
        <f t="shared" si="3"/>
        <v>434741.22000000003</v>
      </c>
      <c r="J20" s="24">
        <f t="shared" si="3"/>
        <v>442143.16000000003</v>
      </c>
      <c r="K20" s="24">
        <f t="shared" si="3"/>
        <v>658725.6100000001</v>
      </c>
      <c r="L20" s="24">
        <f t="shared" si="3"/>
        <v>542405.5399999999</v>
      </c>
      <c r="M20" s="24">
        <f t="shared" si="3"/>
        <v>286333.37</v>
      </c>
      <c r="N20" s="24">
        <f t="shared" si="3"/>
        <v>116381.89</v>
      </c>
      <c r="O20" s="24">
        <f t="shared" si="3"/>
        <v>5293658.600000001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476458.7</v>
      </c>
      <c r="C21" s="28">
        <f aca="true" t="shared" si="4" ref="C21:N21">ROUND((C15+C16)*C7,2)</f>
        <v>307277.7</v>
      </c>
      <c r="D21" s="28">
        <f t="shared" si="4"/>
        <v>244612.44</v>
      </c>
      <c r="E21" s="28">
        <f t="shared" si="4"/>
        <v>130211.93</v>
      </c>
      <c r="F21" s="28">
        <f t="shared" si="4"/>
        <v>276517.28</v>
      </c>
      <c r="G21" s="28">
        <f t="shared" si="4"/>
        <v>376213.5</v>
      </c>
      <c r="H21" s="28">
        <f t="shared" si="4"/>
        <v>59779.82</v>
      </c>
      <c r="I21" s="28">
        <f t="shared" si="4"/>
        <v>285362.09</v>
      </c>
      <c r="J21" s="28">
        <f t="shared" si="4"/>
        <v>286244.02</v>
      </c>
      <c r="K21" s="28">
        <f t="shared" si="4"/>
        <v>393755.79</v>
      </c>
      <c r="L21" s="28">
        <f t="shared" si="4"/>
        <v>320978.48</v>
      </c>
      <c r="M21" s="28">
        <f t="shared" si="4"/>
        <v>196009.15</v>
      </c>
      <c r="N21" s="28">
        <f t="shared" si="4"/>
        <v>91837.48</v>
      </c>
      <c r="O21" s="28">
        <f aca="true" t="shared" si="5" ref="O21:O29">SUM(B21:N21)</f>
        <v>3445258.38</v>
      </c>
    </row>
    <row r="22" spans="1:23" ht="18.75" customHeight="1">
      <c r="A22" s="26" t="s">
        <v>33</v>
      </c>
      <c r="B22" s="28">
        <f>IF(B18&lt;&gt;0,ROUND((B18-1)*B21,2),0)</f>
        <v>115201.1</v>
      </c>
      <c r="C22" s="28">
        <f aca="true" t="shared" si="6" ref="C22:N22">IF(C18&lt;&gt;0,ROUND((C18-1)*C21,2),0)</f>
        <v>110116.63</v>
      </c>
      <c r="D22" s="28">
        <f t="shared" si="6"/>
        <v>109733.42</v>
      </c>
      <c r="E22" s="28">
        <f t="shared" si="6"/>
        <v>-11903.85</v>
      </c>
      <c r="F22" s="28">
        <f t="shared" si="6"/>
        <v>94266.98</v>
      </c>
      <c r="G22" s="28">
        <f t="shared" si="6"/>
        <v>154842.31</v>
      </c>
      <c r="H22" s="28">
        <f t="shared" si="6"/>
        <v>29154.08</v>
      </c>
      <c r="I22" s="28">
        <f t="shared" si="6"/>
        <v>75787.7</v>
      </c>
      <c r="J22" s="28">
        <f t="shared" si="6"/>
        <v>111856.27</v>
      </c>
      <c r="K22" s="28">
        <f t="shared" si="6"/>
        <v>100264.16</v>
      </c>
      <c r="L22" s="28">
        <f t="shared" si="6"/>
        <v>123782.44</v>
      </c>
      <c r="M22" s="28">
        <f t="shared" si="6"/>
        <v>44618.58</v>
      </c>
      <c r="N22" s="28">
        <f t="shared" si="6"/>
        <v>7529.47</v>
      </c>
      <c r="O22" s="28">
        <f t="shared" si="5"/>
        <v>1065249.29</v>
      </c>
      <c r="W22" s="51"/>
    </row>
    <row r="23" spans="1:15" ht="18.75" customHeight="1">
      <c r="A23" s="26" t="s">
        <v>34</v>
      </c>
      <c r="B23" s="28">
        <v>26153.84</v>
      </c>
      <c r="C23" s="28">
        <v>18771.06</v>
      </c>
      <c r="D23" s="28">
        <v>16135.95</v>
      </c>
      <c r="E23" s="28">
        <v>5894.19</v>
      </c>
      <c r="F23" s="28">
        <v>17702.52</v>
      </c>
      <c r="G23" s="28">
        <v>26540.58</v>
      </c>
      <c r="H23" s="28">
        <v>3803.68</v>
      </c>
      <c r="I23" s="28">
        <v>19585.14</v>
      </c>
      <c r="J23" s="28">
        <v>14730.52</v>
      </c>
      <c r="K23" s="28">
        <v>28157.99</v>
      </c>
      <c r="L23" s="28">
        <v>23353.84</v>
      </c>
      <c r="M23" s="28">
        <v>13875.48</v>
      </c>
      <c r="N23" s="28">
        <v>6226.67</v>
      </c>
      <c r="O23" s="28">
        <f t="shared" si="5"/>
        <v>220931.46000000002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1225.34</v>
      </c>
      <c r="C26" s="28">
        <v>865.91</v>
      </c>
      <c r="D26" s="28">
        <v>735.2</v>
      </c>
      <c r="E26" s="28">
        <v>247.79</v>
      </c>
      <c r="F26" s="28">
        <v>770.6</v>
      </c>
      <c r="G26" s="28">
        <v>1102.81</v>
      </c>
      <c r="H26" s="28">
        <v>185.16</v>
      </c>
      <c r="I26" s="28">
        <v>756.99</v>
      </c>
      <c r="J26" s="28">
        <v>816.89</v>
      </c>
      <c r="K26" s="28">
        <v>1214.45</v>
      </c>
      <c r="L26" s="28">
        <v>985.72</v>
      </c>
      <c r="M26" s="28">
        <v>506.47</v>
      </c>
      <c r="N26" s="28">
        <v>212.4</v>
      </c>
      <c r="O26" s="28">
        <f t="shared" si="5"/>
        <v>9625.729999999998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753.86</v>
      </c>
      <c r="M27" s="28">
        <v>425.33</v>
      </c>
      <c r="N27" s="28">
        <v>223.57</v>
      </c>
      <c r="O27" s="28">
        <f t="shared" si="5"/>
        <v>7902.55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87710.57</v>
      </c>
      <c r="L30" s="28">
        <v>29863.75</v>
      </c>
      <c r="M30" s="28">
        <v>0</v>
      </c>
      <c r="N30" s="28">
        <v>0</v>
      </c>
      <c r="O30" s="28">
        <f>SUM(B30:N30)</f>
        <v>117574.32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-279700.57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-1053700.57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-1044000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-1044000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681948.16</v>
      </c>
      <c r="C55" s="34">
        <f aca="true" t="shared" si="13" ref="C55:N55">+C20+C33</f>
        <v>464596.3</v>
      </c>
      <c r="D55" s="34">
        <f t="shared" si="13"/>
        <v>390650.54</v>
      </c>
      <c r="E55" s="34">
        <f t="shared" si="13"/>
        <v>135211.31</v>
      </c>
      <c r="F55" s="34">
        <f t="shared" si="13"/>
        <v>418375.22</v>
      </c>
      <c r="G55" s="34">
        <f t="shared" si="13"/>
        <v>603301.2600000001</v>
      </c>
      <c r="H55" s="34">
        <f t="shared" si="13"/>
        <v>118845.01999999999</v>
      </c>
      <c r="I55" s="34">
        <f t="shared" si="13"/>
        <v>155040.65000000002</v>
      </c>
      <c r="J55" s="34">
        <f t="shared" si="13"/>
        <v>442143.16000000003</v>
      </c>
      <c r="K55" s="34">
        <f t="shared" si="13"/>
        <v>253725.6100000001</v>
      </c>
      <c r="L55" s="34">
        <f t="shared" si="13"/>
        <v>173405.53999999992</v>
      </c>
      <c r="M55" s="34">
        <f t="shared" si="13"/>
        <v>286333.37</v>
      </c>
      <c r="N55" s="34">
        <f t="shared" si="13"/>
        <v>116381.89</v>
      </c>
      <c r="O55" s="34">
        <f>SUM(B55:N55)</f>
        <v>4239958.03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-9700.57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-9700.57</v>
      </c>
      <c r="P56"/>
      <c r="Q56" s="74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681948.1599999999</v>
      </c>
      <c r="C61" s="42">
        <f t="shared" si="14"/>
        <v>464596.29000000004</v>
      </c>
      <c r="D61" s="42">
        <f t="shared" si="14"/>
        <v>390650.55</v>
      </c>
      <c r="E61" s="42">
        <f t="shared" si="14"/>
        <v>135211.31</v>
      </c>
      <c r="F61" s="42">
        <f t="shared" si="14"/>
        <v>418375.22</v>
      </c>
      <c r="G61" s="42">
        <f t="shared" si="14"/>
        <v>603301.26</v>
      </c>
      <c r="H61" s="42">
        <f t="shared" si="14"/>
        <v>118845.01</v>
      </c>
      <c r="I61" s="42">
        <f t="shared" si="14"/>
        <v>155040.65</v>
      </c>
      <c r="J61" s="42">
        <f t="shared" si="14"/>
        <v>442143.16</v>
      </c>
      <c r="K61" s="42">
        <f t="shared" si="14"/>
        <v>253725.61</v>
      </c>
      <c r="L61" s="42">
        <f t="shared" si="14"/>
        <v>173405.55</v>
      </c>
      <c r="M61" s="42">
        <f t="shared" si="14"/>
        <v>286333.37</v>
      </c>
      <c r="N61" s="42">
        <f t="shared" si="14"/>
        <v>116381.89</v>
      </c>
      <c r="O61" s="34">
        <f t="shared" si="14"/>
        <v>4239958.03</v>
      </c>
      <c r="Q61"/>
    </row>
    <row r="62" spans="1:18" ht="18.75" customHeight="1">
      <c r="A62" s="26" t="s">
        <v>54</v>
      </c>
      <c r="B62" s="42">
        <v>566500.32</v>
      </c>
      <c r="C62" s="42">
        <v>336514.65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903014.97</v>
      </c>
      <c r="P62"/>
      <c r="Q62"/>
      <c r="R62" s="41"/>
    </row>
    <row r="63" spans="1:16" ht="18.75" customHeight="1">
      <c r="A63" s="26" t="s">
        <v>55</v>
      </c>
      <c r="B63" s="42">
        <v>115447.84</v>
      </c>
      <c r="C63" s="42">
        <v>128081.64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243529.47999999998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390650.55</v>
      </c>
      <c r="E64" s="43">
        <v>0</v>
      </c>
      <c r="F64" s="43">
        <v>0</v>
      </c>
      <c r="G64" s="43">
        <v>0</v>
      </c>
      <c r="H64" s="42">
        <v>118845.01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509495.56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135211.31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135211.31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418375.22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418375.22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603301.26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603301.26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155040.65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155040.65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442143.16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442143.16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253725.61</v>
      </c>
      <c r="L70" s="29">
        <v>173405.55</v>
      </c>
      <c r="M70" s="43">
        <v>0</v>
      </c>
      <c r="N70" s="43">
        <v>0</v>
      </c>
      <c r="O70" s="34">
        <f t="shared" si="15"/>
        <v>427131.16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286333.37</v>
      </c>
      <c r="N71" s="43">
        <v>0</v>
      </c>
      <c r="O71" s="34">
        <f t="shared" si="15"/>
        <v>286333.37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116381.89</v>
      </c>
      <c r="O72" s="46">
        <f t="shared" si="15"/>
        <v>116381.89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2024-04-01T19:28:32Z</dcterms:modified>
  <cp:category/>
  <cp:version/>
  <cp:contentType/>
  <cp:contentStatus/>
</cp:coreProperties>
</file>