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<sst xmlns="http://schemas.openxmlformats.org/spreadsheetml/2006/main" count="89" uniqueCount="86">
  <si>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</si>
  <si>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</si>
  <si>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</si>
  <si>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</si>
  <si>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</si>
  <si>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</si>
  <si>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</si>
  <si>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</si>
  <si>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</si>
  <si>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</si>
  <si>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</si>
  <si>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</si>
  <si>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</si>
  <si>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</si>
  <si>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</si>
  <si>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</si>
  <si>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</si>
  <si>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</si>
  <si>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</si>
  <si>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</si>
  <si>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</si>
  <si>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</si>
  <si>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</si>
  <si>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</si>
  <si>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</si>
  <si>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</si>
  <si>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</si>
  <si>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</si>
  <si>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</si>
  <si>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</si>
  <si>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</si>
  <si>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</si>
  <si>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</si>
  <si>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</si>
  <si>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</si>
  <si>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</si>
  <si>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</si>
  <si>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</si>
  <si>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</si>
  <si>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</si>
  <si>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</si>
  <si>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</si>
  <si>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</si>
  <si>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</si>
  <si>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</si>
  <si>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</si>
  <si>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</si>
  <si>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</si>
  <si>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</si>
  <si>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</si>
  <si>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</si>
  <si>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</si>
  <si>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</si>
  <si>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</si>
  <si>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</si>
  <si>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</si>
  <si>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</si>
  <si>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</si>
  <si>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</si>
  <si>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</si>
  <si>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</si>
  <si>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</si>
  <si>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</si>
  <si>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</si>
  <si>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</si>
  <si>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</si>
  <si>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</si>
  <si>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</si>
  <si>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</si>
  <si>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</si>
  <si>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</si>
  <si>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</si>
  <si>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</si>
  <si>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</si>
  <si>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</si>
  <si>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</si>
  <si>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</si>
  <si>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</si>
  <si>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</si>
  <si>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</si>
  <si>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</si>
  <si>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</si>
  <si>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</si>
  <si>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</si>
  <si>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18/03/24 - VENCIMENTO 25/03/24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</si>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</sst>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385113</v>
      </c>
      <c r="C7" s="9">
        <f t="shared" si="0"/>
        <v>252437</v>
      </c>
      <c r="D7" s="9">
        <f t="shared" si="0"/>
        <v>235823</v>
      </c>
      <c r="E7" s="9">
        <f t="shared" si="0"/>
        <v>67186</v>
      </c>
      <c r="F7" s="9">
        <f t="shared" si="0"/>
        <v>201087</v>
      </c>
      <c r="G7" s="9">
        <f t="shared" si="0"/>
        <v>383064</v>
      </c>
      <c r="H7" s="9">
        <f t="shared" si="0"/>
        <v>49572</v>
      </c>
      <c r="I7" s="9">
        <f t="shared" si="0"/>
        <v>180020</v>
      </c>
      <c r="J7" s="9">
        <f t="shared" si="0"/>
        <v>204302</v>
      </c>
      <c r="K7" s="9">
        <f t="shared" si="0"/>
        <v>317041</v>
      </c>
      <c r="L7" s="9">
        <f t="shared" si="0"/>
        <v>226294</v>
      </c>
      <c r="M7" s="9">
        <f t="shared" si="0"/>
        <v>135210</v>
      </c>
      <c r="N7" s="9">
        <f t="shared" si="0"/>
        <v>85316</v>
      </c>
      <c r="O7" s="9">
        <f t="shared" si="0"/>
        <v>2722465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9247</v>
      </c>
      <c r="C8" s="11">
        <f t="shared" si="1"/>
        <v>8739</v>
      </c>
      <c r="D8" s="11">
        <f t="shared" si="1"/>
        <v>5254</v>
      </c>
      <c r="E8" s="11">
        <f t="shared" si="1"/>
        <v>1817</v>
      </c>
      <c r="F8" s="11">
        <f t="shared" si="1"/>
        <v>5575</v>
      </c>
      <c r="G8" s="11">
        <f t="shared" si="1"/>
        <v>12274</v>
      </c>
      <c r="H8" s="11">
        <f t="shared" si="1"/>
        <v>1703</v>
      </c>
      <c r="I8" s="11">
        <f t="shared" si="1"/>
        <v>8049</v>
      </c>
      <c r="J8" s="11">
        <f t="shared" si="1"/>
        <v>7225</v>
      </c>
      <c r="K8" s="11">
        <f t="shared" si="1"/>
        <v>4436</v>
      </c>
      <c r="L8" s="11">
        <f t="shared" si="1"/>
        <v>2919</v>
      </c>
      <c r="M8" s="11">
        <f t="shared" si="1"/>
        <v>5123</v>
      </c>
      <c r="N8" s="11">
        <f t="shared" si="1"/>
        <v>3334</v>
      </c>
      <c r="O8" s="11">
        <f t="shared" si="1"/>
        <v>75695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9247</v>
      </c>
      <c r="C9" s="11">
        <v>8739</v>
      </c>
      <c r="D9" s="11">
        <v>5254</v>
      </c>
      <c r="E9" s="11">
        <v>1817</v>
      </c>
      <c r="F9" s="11">
        <v>5575</v>
      </c>
      <c r="G9" s="11">
        <v>12274</v>
      </c>
      <c r="H9" s="11">
        <v>1703</v>
      </c>
      <c r="I9" s="11">
        <v>8049</v>
      </c>
      <c r="J9" s="11">
        <v>7225</v>
      </c>
      <c r="K9" s="11">
        <v>4436</v>
      </c>
      <c r="L9" s="11">
        <v>2919</v>
      </c>
      <c r="M9" s="11">
        <v>5123</v>
      </c>
      <c r="N9" s="11">
        <v>3313</v>
      </c>
      <c r="O9" s="11">
        <f>SUM(B9:N9)</f>
        <v>75674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21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375866</v>
      </c>
      <c r="C11" s="13">
        <v>243698</v>
      </c>
      <c r="D11" s="13">
        <v>230569</v>
      </c>
      <c r="E11" s="13">
        <v>65369</v>
      </c>
      <c r="F11" s="13">
        <v>195512</v>
      </c>
      <c r="G11" s="13">
        <v>370790</v>
      </c>
      <c r="H11" s="13">
        <v>47869</v>
      </c>
      <c r="I11" s="13">
        <v>171971</v>
      </c>
      <c r="J11" s="13">
        <v>197077</v>
      </c>
      <c r="K11" s="13">
        <v>312605</v>
      </c>
      <c r="L11" s="13">
        <v>223375</v>
      </c>
      <c r="M11" s="13">
        <v>130087</v>
      </c>
      <c r="N11" s="13">
        <v>81982</v>
      </c>
      <c r="O11" s="11">
        <f>SUM(B11:N11)</f>
        <v>2646770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25997</v>
      </c>
      <c r="C12" s="13">
        <v>21142</v>
      </c>
      <c r="D12" s="13">
        <v>16772</v>
      </c>
      <c r="E12" s="13">
        <v>6811</v>
      </c>
      <c r="F12" s="13">
        <v>16580</v>
      </c>
      <c r="G12" s="13">
        <v>34580</v>
      </c>
      <c r="H12" s="13">
        <v>4736</v>
      </c>
      <c r="I12" s="13">
        <v>15770</v>
      </c>
      <c r="J12" s="13">
        <v>16405</v>
      </c>
      <c r="K12" s="13">
        <v>21036</v>
      </c>
      <c r="L12" s="13">
        <v>14626</v>
      </c>
      <c r="M12" s="13">
        <v>6543</v>
      </c>
      <c r="N12" s="13">
        <v>3488</v>
      </c>
      <c r="O12" s="11">
        <f>SUM(B12:N12)</f>
        <v>204486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349869</v>
      </c>
      <c r="C13" s="15">
        <f t="shared" si="2"/>
        <v>222556</v>
      </c>
      <c r="D13" s="15">
        <f t="shared" si="2"/>
        <v>213797</v>
      </c>
      <c r="E13" s="15">
        <f t="shared" si="2"/>
        <v>58558</v>
      </c>
      <c r="F13" s="15">
        <f t="shared" si="2"/>
        <v>178932</v>
      </c>
      <c r="G13" s="15">
        <f t="shared" si="2"/>
        <v>336210</v>
      </c>
      <c r="H13" s="15">
        <f t="shared" si="2"/>
        <v>43133</v>
      </c>
      <c r="I13" s="15">
        <f t="shared" si="2"/>
        <v>156201</v>
      </c>
      <c r="J13" s="15">
        <f t="shared" si="2"/>
        <v>180672</v>
      </c>
      <c r="K13" s="15">
        <f t="shared" si="2"/>
        <v>291569</v>
      </c>
      <c r="L13" s="15">
        <f t="shared" si="2"/>
        <v>208749</v>
      </c>
      <c r="M13" s="15">
        <f t="shared" si="2"/>
        <v>123544</v>
      </c>
      <c r="N13" s="15">
        <f t="shared" si="2"/>
        <v>78494</v>
      </c>
      <c r="O13" s="11">
        <f>SUM(B13:N13)</f>
        <v>2442284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1.199838744734487</v>
      </c>
      <c r="C18" s="19">
        <v>1.270419852461807</v>
      </c>
      <c r="D18" s="19">
        <v>1.415997293818874</v>
      </c>
      <c r="E18" s="19">
        <v>0.85751163725131</v>
      </c>
      <c r="F18" s="19">
        <v>1.528831547945387</v>
      </c>
      <c r="G18" s="19">
        <v>1.372870628326048</v>
      </c>
      <c r="H18" s="19">
        <v>1.504546009848181</v>
      </c>
      <c r="I18" s="19">
        <v>1.728463887183107</v>
      </c>
      <c r="J18" s="19">
        <v>1.330250345079568</v>
      </c>
      <c r="K18" s="19">
        <v>1.104045675508249</v>
      </c>
      <c r="L18" s="19">
        <v>1.301533221033032</v>
      </c>
      <c r="M18" s="19">
        <v>1.176216977199791</v>
      </c>
      <c r="N18" s="19">
        <v>1.064687552928425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1492190.8300000005</v>
      </c>
      <c r="C20" s="24">
        <f aca="true" t="shared" si="3" ref="C20:O20">SUM(C21:C31)</f>
        <v>1046056.7599999998</v>
      </c>
      <c r="D20" s="24">
        <f t="shared" si="3"/>
        <v>942952.25</v>
      </c>
      <c r="E20" s="24">
        <f t="shared" si="3"/>
        <v>285139.73000000004</v>
      </c>
      <c r="F20" s="24">
        <f t="shared" si="3"/>
        <v>1021880.24</v>
      </c>
      <c r="G20" s="24">
        <f t="shared" si="3"/>
        <v>1449630.74</v>
      </c>
      <c r="H20" s="24">
        <f t="shared" si="3"/>
        <v>289300.54</v>
      </c>
      <c r="I20" s="24">
        <f t="shared" si="3"/>
        <v>1040520.0599999999</v>
      </c>
      <c r="J20" s="24">
        <f t="shared" si="3"/>
        <v>889724.02</v>
      </c>
      <c r="K20" s="24">
        <f t="shared" si="3"/>
        <v>1162916.47</v>
      </c>
      <c r="L20" s="24">
        <f t="shared" si="3"/>
        <v>1082468.94</v>
      </c>
      <c r="M20" s="24">
        <f t="shared" si="3"/>
        <v>658013.7700000001</v>
      </c>
      <c r="N20" s="24">
        <f t="shared" si="3"/>
        <v>336459.93</v>
      </c>
      <c r="O20" s="24">
        <f t="shared" si="3"/>
        <v>11697254.280000001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1136853.58</v>
      </c>
      <c r="C21" s="28">
        <f aca="true" t="shared" si="4" ref="C21:N21">ROUND((C15+C16)*C7,2)</f>
        <v>769831.88</v>
      </c>
      <c r="D21" s="28">
        <f t="shared" si="4"/>
        <v>630708.61</v>
      </c>
      <c r="E21" s="28">
        <f t="shared" si="4"/>
        <v>306972.83</v>
      </c>
      <c r="F21" s="28">
        <f t="shared" si="4"/>
        <v>623349.59</v>
      </c>
      <c r="G21" s="28">
        <f t="shared" si="4"/>
        <v>977043.04</v>
      </c>
      <c r="H21" s="28">
        <f t="shared" si="4"/>
        <v>169764.27</v>
      </c>
      <c r="I21" s="28">
        <f t="shared" si="4"/>
        <v>545118.56</v>
      </c>
      <c r="J21" s="28">
        <f t="shared" si="4"/>
        <v>622242.6</v>
      </c>
      <c r="K21" s="28">
        <f t="shared" si="4"/>
        <v>912729.33</v>
      </c>
      <c r="L21" s="28">
        <f t="shared" si="4"/>
        <v>741791.73</v>
      </c>
      <c r="M21" s="28">
        <f t="shared" si="4"/>
        <v>511431.83</v>
      </c>
      <c r="N21" s="28">
        <f t="shared" si="4"/>
        <v>291499.18</v>
      </c>
      <c r="O21" s="28">
        <f aca="true" t="shared" si="5" ref="O21:O29">SUM(B21:N21)</f>
        <v>8239337.029999999</v>
      </c>
    </row>
    <row r="22" spans="1:23" ht="18.75" customHeight="1">
      <c r="A22" s="26" t="s">
        <v>33</v>
      </c>
      <c r="B22" s="28">
        <f>IF(B18&lt;&gt;0,ROUND((B18-1)*B21,2),0)</f>
        <v>227187.39</v>
      </c>
      <c r="C22" s="28">
        <f aca="true" t="shared" si="6" ref="C22:N22">IF(C18&lt;&gt;0,ROUND((C18-1)*C21,2),0)</f>
        <v>208177.82</v>
      </c>
      <c r="D22" s="28">
        <f t="shared" si="6"/>
        <v>262373.07</v>
      </c>
      <c r="E22" s="28">
        <f t="shared" si="6"/>
        <v>-43740.06</v>
      </c>
      <c r="F22" s="28">
        <f t="shared" si="6"/>
        <v>329646.93</v>
      </c>
      <c r="G22" s="28">
        <f t="shared" si="6"/>
        <v>364310.65</v>
      </c>
      <c r="H22" s="28">
        <f t="shared" si="6"/>
        <v>85653.89</v>
      </c>
      <c r="I22" s="28">
        <f t="shared" si="6"/>
        <v>397099.19</v>
      </c>
      <c r="J22" s="28">
        <f t="shared" si="6"/>
        <v>205495.83</v>
      </c>
      <c r="K22" s="28">
        <f t="shared" si="6"/>
        <v>94965.54</v>
      </c>
      <c r="L22" s="28">
        <f t="shared" si="6"/>
        <v>223674.85</v>
      </c>
      <c r="M22" s="28">
        <f t="shared" si="6"/>
        <v>90122.97</v>
      </c>
      <c r="N22" s="28">
        <f t="shared" si="6"/>
        <v>18856.37</v>
      </c>
      <c r="O22" s="28">
        <f t="shared" si="5"/>
        <v>2463824.44</v>
      </c>
      <c r="W22" s="51"/>
    </row>
    <row r="23" spans="1:15" ht="18.75" customHeight="1">
      <c r="A23" s="26" t="s">
        <v>34</v>
      </c>
      <c r="B23" s="28">
        <v>64094.31</v>
      </c>
      <c r="C23" s="28">
        <v>39662.44</v>
      </c>
      <c r="D23" s="28">
        <v>29696.39</v>
      </c>
      <c r="E23" s="28">
        <v>10925.15</v>
      </c>
      <c r="F23" s="28">
        <v>38970.77</v>
      </c>
      <c r="G23" s="28">
        <v>62547.68</v>
      </c>
      <c r="H23" s="28">
        <v>7747.71</v>
      </c>
      <c r="I23" s="28">
        <v>44260.62</v>
      </c>
      <c r="J23" s="28">
        <v>32798.49</v>
      </c>
      <c r="K23" s="28">
        <v>46515.49</v>
      </c>
      <c r="L23" s="28">
        <v>45151.91</v>
      </c>
      <c r="M23" s="28">
        <v>24631.53</v>
      </c>
      <c r="N23" s="28">
        <v>15261.65</v>
      </c>
      <c r="O23" s="28">
        <f t="shared" si="5"/>
        <v>462264.14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1146.37</v>
      </c>
      <c r="C26" s="28">
        <v>819.62</v>
      </c>
      <c r="D26" s="28">
        <v>740.65</v>
      </c>
      <c r="E26" s="28">
        <v>220.56</v>
      </c>
      <c r="F26" s="28">
        <v>795.11</v>
      </c>
      <c r="G26" s="28">
        <v>1127.31</v>
      </c>
      <c r="H26" s="28">
        <v>212.39</v>
      </c>
      <c r="I26" s="28">
        <v>792.39</v>
      </c>
      <c r="J26" s="28">
        <v>691.64</v>
      </c>
      <c r="K26" s="28">
        <v>898.58</v>
      </c>
      <c r="L26" s="28">
        <v>833.23</v>
      </c>
      <c r="M26" s="28">
        <v>503.75</v>
      </c>
      <c r="N26" s="28">
        <v>266.86</v>
      </c>
      <c r="O26" s="28">
        <f t="shared" si="5"/>
        <v>9048.460000000001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753.86</v>
      </c>
      <c r="M27" s="28">
        <v>425.33</v>
      </c>
      <c r="N27" s="28">
        <v>223.57</v>
      </c>
      <c r="O27" s="28">
        <f t="shared" si="5"/>
        <v>7902.55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64122.44</v>
      </c>
      <c r="L30" s="28">
        <v>27575.91</v>
      </c>
      <c r="M30" s="28">
        <v>0</v>
      </c>
      <c r="N30" s="28">
        <v>0</v>
      </c>
      <c r="O30" s="28">
        <f>SUM(B30:N30)</f>
        <v>91698.35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-40686.8</v>
      </c>
      <c r="C32" s="28">
        <f aca="true" t="shared" si="7" ref="C32:O32">+C33+C35+C48+C49+C50+C55-C56</f>
        <v>-38451.6</v>
      </c>
      <c r="D32" s="28">
        <f t="shared" si="7"/>
        <v>-23117.6</v>
      </c>
      <c r="E32" s="28">
        <f t="shared" si="7"/>
        <v>-7994.8</v>
      </c>
      <c r="F32" s="28">
        <f t="shared" si="7"/>
        <v>-24530</v>
      </c>
      <c r="G32" s="28">
        <f t="shared" si="7"/>
        <v>-54005.6</v>
      </c>
      <c r="H32" s="28">
        <f t="shared" si="7"/>
        <v>-7493.2</v>
      </c>
      <c r="I32" s="28">
        <f t="shared" si="7"/>
        <v>-35415.6</v>
      </c>
      <c r="J32" s="28">
        <f t="shared" si="7"/>
        <v>-31790</v>
      </c>
      <c r="K32" s="28">
        <f t="shared" si="7"/>
        <v>-19518.4</v>
      </c>
      <c r="L32" s="28">
        <f t="shared" si="7"/>
        <v>-12843.6</v>
      </c>
      <c r="M32" s="28">
        <f t="shared" si="7"/>
        <v>-22541.2</v>
      </c>
      <c r="N32" s="28">
        <f t="shared" si="7"/>
        <v>-14577.2</v>
      </c>
      <c r="O32" s="28">
        <f t="shared" si="7"/>
        <v>-332965.60000000003</v>
      </c>
    </row>
    <row r="33" spans="1:15" ht="18.75" customHeight="1">
      <c r="A33" s="26" t="s">
        <v>38</v>
      </c>
      <c r="B33" s="29">
        <f>+B34</f>
        <v>-40686.8</v>
      </c>
      <c r="C33" s="29">
        <f>+C34</f>
        <v>-38451.6</v>
      </c>
      <c r="D33" s="29">
        <f aca="true" t="shared" si="8" ref="D33:O33">+D34</f>
        <v>-23117.6</v>
      </c>
      <c r="E33" s="29">
        <f t="shared" si="8"/>
        <v>-7994.8</v>
      </c>
      <c r="F33" s="29">
        <f t="shared" si="8"/>
        <v>-24530</v>
      </c>
      <c r="G33" s="29">
        <f t="shared" si="8"/>
        <v>-54005.6</v>
      </c>
      <c r="H33" s="29">
        <f t="shared" si="8"/>
        <v>-7493.2</v>
      </c>
      <c r="I33" s="29">
        <f t="shared" si="8"/>
        <v>-35415.6</v>
      </c>
      <c r="J33" s="29">
        <f t="shared" si="8"/>
        <v>-31790</v>
      </c>
      <c r="K33" s="29">
        <f t="shared" si="8"/>
        <v>-19518.4</v>
      </c>
      <c r="L33" s="29">
        <f t="shared" si="8"/>
        <v>-12843.6</v>
      </c>
      <c r="M33" s="29">
        <f t="shared" si="8"/>
        <v>-22541.2</v>
      </c>
      <c r="N33" s="29">
        <f t="shared" si="8"/>
        <v>-14577.2</v>
      </c>
      <c r="O33" s="29">
        <f t="shared" si="8"/>
        <v>-332965.60000000003</v>
      </c>
    </row>
    <row r="34" spans="1:26" ht="18.75" customHeight="1">
      <c r="A34" s="27" t="s">
        <v>39</v>
      </c>
      <c r="B34" s="16">
        <f>ROUND((-B9)*$G$3,2)</f>
        <v>-40686.8</v>
      </c>
      <c r="C34" s="16">
        <f aca="true" t="shared" si="9" ref="C34:N34">ROUND((-C9)*$G$3,2)</f>
        <v>-38451.6</v>
      </c>
      <c r="D34" s="16">
        <f t="shared" si="9"/>
        <v>-23117.6</v>
      </c>
      <c r="E34" s="16">
        <f t="shared" si="9"/>
        <v>-7994.8</v>
      </c>
      <c r="F34" s="16">
        <f t="shared" si="9"/>
        <v>-24530</v>
      </c>
      <c r="G34" s="16">
        <f t="shared" si="9"/>
        <v>-54005.6</v>
      </c>
      <c r="H34" s="16">
        <f t="shared" si="9"/>
        <v>-7493.2</v>
      </c>
      <c r="I34" s="16">
        <f t="shared" si="9"/>
        <v>-35415.6</v>
      </c>
      <c r="J34" s="16">
        <f t="shared" si="9"/>
        <v>-31790</v>
      </c>
      <c r="K34" s="16">
        <f t="shared" si="9"/>
        <v>-19518.4</v>
      </c>
      <c r="L34" s="16">
        <f t="shared" si="9"/>
        <v>-12843.6</v>
      </c>
      <c r="M34" s="16">
        <f t="shared" si="9"/>
        <v>-22541.2</v>
      </c>
      <c r="N34" s="16">
        <f t="shared" si="9"/>
        <v>-14577.2</v>
      </c>
      <c r="O34" s="30">
        <f aca="true" t="shared" si="10" ref="O34:O56">SUM(B34:N34)</f>
        <v>-332965.60000000003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909000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2988000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-909000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-2988000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1451504.0300000005</v>
      </c>
      <c r="C54" s="34">
        <f aca="true" t="shared" si="13" ref="C54:N54">+C20+C32</f>
        <v>1007605.1599999998</v>
      </c>
      <c r="D54" s="34">
        <f t="shared" si="13"/>
        <v>919834.65</v>
      </c>
      <c r="E54" s="34">
        <f t="shared" si="13"/>
        <v>277144.93000000005</v>
      </c>
      <c r="F54" s="34">
        <f t="shared" si="13"/>
        <v>997350.24</v>
      </c>
      <c r="G54" s="34">
        <f t="shared" si="13"/>
        <v>1395625.14</v>
      </c>
      <c r="H54" s="34">
        <f t="shared" si="13"/>
        <v>281807.33999999997</v>
      </c>
      <c r="I54" s="34">
        <f t="shared" si="13"/>
        <v>1005104.46</v>
      </c>
      <c r="J54" s="34">
        <f t="shared" si="13"/>
        <v>857934.02</v>
      </c>
      <c r="K54" s="34">
        <f t="shared" si="13"/>
        <v>1143398.07</v>
      </c>
      <c r="L54" s="34">
        <f t="shared" si="13"/>
        <v>1069625.3399999999</v>
      </c>
      <c r="M54" s="34">
        <f t="shared" si="13"/>
        <v>635472.5700000002</v>
      </c>
      <c r="N54" s="34">
        <f t="shared" si="13"/>
        <v>321882.73</v>
      </c>
      <c r="O54" s="34">
        <f>SUM(B54:N54)</f>
        <v>11364288.680000002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1451504.03</v>
      </c>
      <c r="C60" s="42">
        <f t="shared" si="14"/>
        <v>1007605.1599999999</v>
      </c>
      <c r="D60" s="42">
        <f t="shared" si="14"/>
        <v>919834.66</v>
      </c>
      <c r="E60" s="42">
        <f t="shared" si="14"/>
        <v>277144.94</v>
      </c>
      <c r="F60" s="42">
        <f t="shared" si="14"/>
        <v>997350.24</v>
      </c>
      <c r="G60" s="42">
        <f t="shared" si="14"/>
        <v>1395625.14</v>
      </c>
      <c r="H60" s="42">
        <f t="shared" si="14"/>
        <v>281807.34</v>
      </c>
      <c r="I60" s="42">
        <f t="shared" si="14"/>
        <v>1005104.46</v>
      </c>
      <c r="J60" s="42">
        <f t="shared" si="14"/>
        <v>857934.03</v>
      </c>
      <c r="K60" s="42">
        <f t="shared" si="14"/>
        <v>1143398.07</v>
      </c>
      <c r="L60" s="42">
        <f t="shared" si="14"/>
        <v>1069625.34</v>
      </c>
      <c r="M60" s="42">
        <f t="shared" si="14"/>
        <v>635472.57</v>
      </c>
      <c r="N60" s="42">
        <f t="shared" si="14"/>
        <v>321882.73</v>
      </c>
      <c r="O60" s="34">
        <f t="shared" si="14"/>
        <v>11364288.71</v>
      </c>
      <c r="Q60"/>
    </row>
    <row r="61" spans="1:18" ht="18.75" customHeight="1">
      <c r="A61" s="26" t="s">
        <v>54</v>
      </c>
      <c r="B61" s="42">
        <v>1193688.36</v>
      </c>
      <c r="C61" s="42">
        <v>722050.94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1915739.3</v>
      </c>
      <c r="P61"/>
      <c r="Q61"/>
      <c r="R61" s="41"/>
    </row>
    <row r="62" spans="1:16" ht="18.75" customHeight="1">
      <c r="A62" s="26" t="s">
        <v>55</v>
      </c>
      <c r="B62" s="42">
        <v>257815.67</v>
      </c>
      <c r="C62" s="42">
        <v>285554.22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543369.89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919834.66</v>
      </c>
      <c r="E63" s="43">
        <v>0</v>
      </c>
      <c r="F63" s="43">
        <v>0</v>
      </c>
      <c r="G63" s="43">
        <v>0</v>
      </c>
      <c r="H63" s="42">
        <v>281807.34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1201642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277144.94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277144.94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997350.24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997350.24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1395625.14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1395625.14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1005104.46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1005104.46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857934.03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857934.03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1143398.07</v>
      </c>
      <c r="L69" s="29">
        <v>1069625.34</v>
      </c>
      <c r="M69" s="43">
        <v>0</v>
      </c>
      <c r="N69" s="43">
        <v>0</v>
      </c>
      <c r="O69" s="34">
        <f t="shared" si="15"/>
        <v>2213023.41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635472.57</v>
      </c>
      <c r="N70" s="43">
        <v>0</v>
      </c>
      <c r="O70" s="34">
        <f t="shared" si="15"/>
        <v>635472.57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321882.73</v>
      </c>
      <c r="O71" s="46">
        <f t="shared" si="15"/>
        <v>321882.73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2024-03-22T14:49:23Z</dcterms:modified>
  <cp:category/>
  <cp:version/>
  <cp:contentType/>
  <cp:contentStatus/>
</cp:coreProperties>
</file>