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<sst xmlns="http://schemas.openxmlformats.org/spreadsheetml/2006/main" count="89" uniqueCount="86">
  <si>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</si>
  <si>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</si>
  <si>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</si>
  <si>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</si>
  <si>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</si>
  <si>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</si>
  <si>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</si>
  <si>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</si>
  <si>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</si>
  <si>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</si>
  <si>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</si>
  <si>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</si>
  <si>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</si>
  <si>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</si>
  <si>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</si>
  <si>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</si>
  <si>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</si>
  <si>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</si>
  <si>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</si>
  <si>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</si>
  <si>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</si>
  <si>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</si>
  <si>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</si>
  <si>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</si>
  <si>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</si>
  <si>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</si>
  <si>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</si>
  <si>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</si>
  <si>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</si>
  <si>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</si>
  <si>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</si>
  <si>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</si>
  <si>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</si>
  <si>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</si>
  <si>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</si>
  <si>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</si>
  <si>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</si>
  <si>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</si>
  <si>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</si>
  <si>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</si>
  <si>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</si>
  <si>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</si>
  <si>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</si>
  <si>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</si>
  <si>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</si>
  <si>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</si>
  <si>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</si>
  <si>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</si>
  <si>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</si>
  <si>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</si>
  <si>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</si>
  <si>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</si>
  <si>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</si>
  <si>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</si>
  <si>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</si>
  <si>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</si>
  <si>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</si>
  <si>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</si>
  <si>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</si>
  <si>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</si>
  <si>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</si>
  <si>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</si>
  <si>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</si>
  <si>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</si>
  <si>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</si>
  <si>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</si>
  <si>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</si>
  <si>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</si>
  <si>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</si>
  <si>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</si>
  <si>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</si>
  <si>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</si>
  <si>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</si>
  <si>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</si>
  <si>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</si>
  <si>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</si>
  <si>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</si>
  <si>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</si>
  <si>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</si>
  <si>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</si>
  <si>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</si>
  <si>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</si>
  <si>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</si>
  <si>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</si>
  <si>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16/03/24 - VENCIMENTO 22/03/24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</si>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</sst>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264223</v>
      </c>
      <c r="C7" s="9">
        <f t="shared" si="0"/>
        <v>169290</v>
      </c>
      <c r="D7" s="9">
        <f t="shared" si="0"/>
        <v>175835</v>
      </c>
      <c r="E7" s="9">
        <f t="shared" si="0"/>
        <v>47542</v>
      </c>
      <c r="F7" s="9">
        <f t="shared" si="0"/>
        <v>138105</v>
      </c>
      <c r="G7" s="9">
        <f t="shared" si="0"/>
        <v>240818</v>
      </c>
      <c r="H7" s="9">
        <f t="shared" si="0"/>
        <v>31991</v>
      </c>
      <c r="I7" s="9">
        <f t="shared" si="0"/>
        <v>178208</v>
      </c>
      <c r="J7" s="9">
        <f t="shared" si="0"/>
        <v>136123</v>
      </c>
      <c r="K7" s="9">
        <f t="shared" si="0"/>
        <v>220985</v>
      </c>
      <c r="L7" s="9">
        <f t="shared" si="0"/>
        <v>163818</v>
      </c>
      <c r="M7" s="9">
        <f t="shared" si="0"/>
        <v>80594</v>
      </c>
      <c r="N7" s="9">
        <f t="shared" si="0"/>
        <v>50790</v>
      </c>
      <c r="O7" s="9">
        <f t="shared" si="0"/>
        <v>1898322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8679</v>
      </c>
      <c r="C8" s="11">
        <f t="shared" si="1"/>
        <v>7973</v>
      </c>
      <c r="D8" s="11">
        <f t="shared" si="1"/>
        <v>4974</v>
      </c>
      <c r="E8" s="11">
        <f t="shared" si="1"/>
        <v>1639</v>
      </c>
      <c r="F8" s="11">
        <f t="shared" si="1"/>
        <v>5336</v>
      </c>
      <c r="G8" s="11">
        <f t="shared" si="1"/>
        <v>10675</v>
      </c>
      <c r="H8" s="11">
        <f t="shared" si="1"/>
        <v>1497</v>
      </c>
      <c r="I8" s="11">
        <f t="shared" si="1"/>
        <v>10822</v>
      </c>
      <c r="J8" s="11">
        <f t="shared" si="1"/>
        <v>6049</v>
      </c>
      <c r="K8" s="11">
        <f t="shared" si="1"/>
        <v>4360</v>
      </c>
      <c r="L8" s="11">
        <f t="shared" si="1"/>
        <v>2938</v>
      </c>
      <c r="M8" s="11">
        <f t="shared" si="1"/>
        <v>3793</v>
      </c>
      <c r="N8" s="11">
        <f t="shared" si="1"/>
        <v>2516</v>
      </c>
      <c r="O8" s="11">
        <f t="shared" si="1"/>
        <v>71251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8679</v>
      </c>
      <c r="C9" s="11">
        <v>7973</v>
      </c>
      <c r="D9" s="11">
        <v>4974</v>
      </c>
      <c r="E9" s="11">
        <v>1639</v>
      </c>
      <c r="F9" s="11">
        <v>5336</v>
      </c>
      <c r="G9" s="11">
        <v>10675</v>
      </c>
      <c r="H9" s="11">
        <v>1497</v>
      </c>
      <c r="I9" s="11">
        <v>10822</v>
      </c>
      <c r="J9" s="11">
        <v>6049</v>
      </c>
      <c r="K9" s="11">
        <v>4360</v>
      </c>
      <c r="L9" s="11">
        <v>2936</v>
      </c>
      <c r="M9" s="11">
        <v>3793</v>
      </c>
      <c r="N9" s="11">
        <v>2496</v>
      </c>
      <c r="O9" s="11">
        <f>SUM(B9:N9)</f>
        <v>71229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20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255544</v>
      </c>
      <c r="C11" s="13">
        <v>161317</v>
      </c>
      <c r="D11" s="13">
        <v>170861</v>
      </c>
      <c r="E11" s="13">
        <v>45903</v>
      </c>
      <c r="F11" s="13">
        <v>132769</v>
      </c>
      <c r="G11" s="13">
        <v>230143</v>
      </c>
      <c r="H11" s="13">
        <v>30494</v>
      </c>
      <c r="I11" s="13">
        <v>167386</v>
      </c>
      <c r="J11" s="13">
        <v>130074</v>
      </c>
      <c r="K11" s="13">
        <v>216625</v>
      </c>
      <c r="L11" s="13">
        <v>160880</v>
      </c>
      <c r="M11" s="13">
        <v>76801</v>
      </c>
      <c r="N11" s="13">
        <v>48274</v>
      </c>
      <c r="O11" s="11">
        <f>SUM(B11:N11)</f>
        <v>1827071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19721</v>
      </c>
      <c r="C12" s="13">
        <v>16053</v>
      </c>
      <c r="D12" s="13">
        <v>14316</v>
      </c>
      <c r="E12" s="13">
        <v>5219</v>
      </c>
      <c r="F12" s="13">
        <v>13340</v>
      </c>
      <c r="G12" s="13">
        <v>24950</v>
      </c>
      <c r="H12" s="13">
        <v>3734</v>
      </c>
      <c r="I12" s="13">
        <v>17873</v>
      </c>
      <c r="J12" s="13">
        <v>11891</v>
      </c>
      <c r="K12" s="13">
        <v>15807</v>
      </c>
      <c r="L12" s="13">
        <v>11151</v>
      </c>
      <c r="M12" s="13">
        <v>4588</v>
      </c>
      <c r="N12" s="13">
        <v>2366</v>
      </c>
      <c r="O12" s="11">
        <f>SUM(B12:N12)</f>
        <v>161009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235823</v>
      </c>
      <c r="C13" s="15">
        <f t="shared" si="2"/>
        <v>145264</v>
      </c>
      <c r="D13" s="15">
        <f t="shared" si="2"/>
        <v>156545</v>
      </c>
      <c r="E13" s="15">
        <f t="shared" si="2"/>
        <v>40684</v>
      </c>
      <c r="F13" s="15">
        <f t="shared" si="2"/>
        <v>119429</v>
      </c>
      <c r="G13" s="15">
        <f t="shared" si="2"/>
        <v>205193</v>
      </c>
      <c r="H13" s="15">
        <f t="shared" si="2"/>
        <v>26760</v>
      </c>
      <c r="I13" s="15">
        <f t="shared" si="2"/>
        <v>149513</v>
      </c>
      <c r="J13" s="15">
        <f t="shared" si="2"/>
        <v>118183</v>
      </c>
      <c r="K13" s="15">
        <f t="shared" si="2"/>
        <v>200818</v>
      </c>
      <c r="L13" s="15">
        <f t="shared" si="2"/>
        <v>149729</v>
      </c>
      <c r="M13" s="15">
        <f t="shared" si="2"/>
        <v>72213</v>
      </c>
      <c r="N13" s="15">
        <f t="shared" si="2"/>
        <v>45908</v>
      </c>
      <c r="O13" s="11">
        <f>SUM(B13:N13)</f>
        <v>1666062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1.178247132173435</v>
      </c>
      <c r="C18" s="19">
        <v>1.292865036943858</v>
      </c>
      <c r="D18" s="19">
        <v>1.434396091840531</v>
      </c>
      <c r="E18" s="19">
        <v>0.851768107596817</v>
      </c>
      <c r="F18" s="19">
        <v>1.341753344497075</v>
      </c>
      <c r="G18" s="19">
        <v>1.340630367772113</v>
      </c>
      <c r="H18" s="19">
        <v>1.496183446798396</v>
      </c>
      <c r="I18" s="19">
        <v>1.16667630198792</v>
      </c>
      <c r="J18" s="19">
        <v>1.295164117833777</v>
      </c>
      <c r="K18" s="19">
        <v>1.181076851600868</v>
      </c>
      <c r="L18" s="19">
        <v>1.325801479226761</v>
      </c>
      <c r="M18" s="19">
        <v>1.17115862872256</v>
      </c>
      <c r="N18" s="19">
        <v>1.037874395621647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1024837.6800000002</v>
      </c>
      <c r="C20" s="24">
        <f aca="true" t="shared" si="3" ref="C20:O20">SUM(C21:C31)</f>
        <v>726445.5599999999</v>
      </c>
      <c r="D20" s="24">
        <f t="shared" si="3"/>
        <v>718045.84</v>
      </c>
      <c r="E20" s="24">
        <f t="shared" si="3"/>
        <v>203802.31999999998</v>
      </c>
      <c r="F20" s="24">
        <f t="shared" si="3"/>
        <v>630372.75</v>
      </c>
      <c r="G20" s="24">
        <f t="shared" si="3"/>
        <v>906006.4700000001</v>
      </c>
      <c r="H20" s="24">
        <f t="shared" si="3"/>
        <v>195887.84999999998</v>
      </c>
      <c r="I20" s="24">
        <f t="shared" si="3"/>
        <v>713081.3999999998</v>
      </c>
      <c r="J20" s="24">
        <f t="shared" si="3"/>
        <v>587184.06</v>
      </c>
      <c r="K20" s="24">
        <f t="shared" si="3"/>
        <v>904605.1400000001</v>
      </c>
      <c r="L20" s="24">
        <f t="shared" si="3"/>
        <v>818610.3000000002</v>
      </c>
      <c r="M20" s="24">
        <f t="shared" si="3"/>
        <v>406521.31</v>
      </c>
      <c r="N20" s="24">
        <f t="shared" si="3"/>
        <v>200434.84</v>
      </c>
      <c r="O20" s="24">
        <f t="shared" si="3"/>
        <v>8035835.52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779986.3</v>
      </c>
      <c r="C21" s="28">
        <f aca="true" t="shared" si="4" ref="C21:N21">ROUND((C15+C16)*C7,2)</f>
        <v>516266.78</v>
      </c>
      <c r="D21" s="28">
        <f t="shared" si="4"/>
        <v>470270.71</v>
      </c>
      <c r="E21" s="28">
        <f t="shared" si="4"/>
        <v>217219.4</v>
      </c>
      <c r="F21" s="28">
        <f t="shared" si="4"/>
        <v>428111.69</v>
      </c>
      <c r="G21" s="28">
        <f t="shared" si="4"/>
        <v>614230.39</v>
      </c>
      <c r="H21" s="28">
        <f t="shared" si="4"/>
        <v>109556.38</v>
      </c>
      <c r="I21" s="28">
        <f t="shared" si="4"/>
        <v>539631.64</v>
      </c>
      <c r="J21" s="28">
        <f t="shared" si="4"/>
        <v>414589.82</v>
      </c>
      <c r="K21" s="28">
        <f t="shared" si="4"/>
        <v>636193.72</v>
      </c>
      <c r="L21" s="28">
        <f t="shared" si="4"/>
        <v>536995.4</v>
      </c>
      <c r="M21" s="28">
        <f t="shared" si="4"/>
        <v>304846.81</v>
      </c>
      <c r="N21" s="28">
        <f t="shared" si="4"/>
        <v>173534.19</v>
      </c>
      <c r="O21" s="28">
        <f aca="true" t="shared" si="5" ref="O21:O29">SUM(B21:N21)</f>
        <v>5741433.23</v>
      </c>
    </row>
    <row r="22" spans="1:23" ht="18.75" customHeight="1">
      <c r="A22" s="26" t="s">
        <v>33</v>
      </c>
      <c r="B22" s="28">
        <f>IF(B18&lt;&gt;0,ROUND((B18-1)*B21,2),0)</f>
        <v>139030.32</v>
      </c>
      <c r="C22" s="28">
        <f aca="true" t="shared" si="6" ref="C22:N22">IF(C18&lt;&gt;0,ROUND((C18-1)*C21,2),0)</f>
        <v>151196.49</v>
      </c>
      <c r="D22" s="28">
        <f t="shared" si="6"/>
        <v>204283.76</v>
      </c>
      <c r="E22" s="28">
        <f t="shared" si="6"/>
        <v>-32198.84</v>
      </c>
      <c r="F22" s="28">
        <f t="shared" si="6"/>
        <v>146308.6</v>
      </c>
      <c r="G22" s="28">
        <f t="shared" si="6"/>
        <v>209225.52</v>
      </c>
      <c r="H22" s="28">
        <f t="shared" si="6"/>
        <v>54360.06</v>
      </c>
      <c r="I22" s="28">
        <f t="shared" si="6"/>
        <v>89943.81</v>
      </c>
      <c r="J22" s="28">
        <f t="shared" si="6"/>
        <v>122372.04</v>
      </c>
      <c r="K22" s="28">
        <f t="shared" si="6"/>
        <v>115199.96</v>
      </c>
      <c r="L22" s="28">
        <f t="shared" si="6"/>
        <v>174953.9</v>
      </c>
      <c r="M22" s="28">
        <f t="shared" si="6"/>
        <v>52177.16</v>
      </c>
      <c r="N22" s="28">
        <f t="shared" si="6"/>
        <v>6572.5</v>
      </c>
      <c r="O22" s="28">
        <f t="shared" si="5"/>
        <v>1433425.2799999998</v>
      </c>
      <c r="W22" s="51"/>
    </row>
    <row r="23" spans="1:15" ht="18.75" customHeight="1">
      <c r="A23" s="26" t="s">
        <v>34</v>
      </c>
      <c r="B23" s="28">
        <v>41618.47</v>
      </c>
      <c r="C23" s="28">
        <v>30475.14</v>
      </c>
      <c r="D23" s="28">
        <v>23121.14</v>
      </c>
      <c r="E23" s="28">
        <v>7759.1</v>
      </c>
      <c r="F23" s="28">
        <v>26025.9</v>
      </c>
      <c r="G23" s="28">
        <v>36791.23</v>
      </c>
      <c r="H23" s="28">
        <v>5820.4</v>
      </c>
      <c r="I23" s="28">
        <v>29368.96</v>
      </c>
      <c r="J23" s="28">
        <v>20975.2</v>
      </c>
      <c r="K23" s="28">
        <v>36489.81</v>
      </c>
      <c r="L23" s="28">
        <v>32315.76</v>
      </c>
      <c r="M23" s="28">
        <v>17669.9</v>
      </c>
      <c r="N23" s="28">
        <v>9490.88</v>
      </c>
      <c r="O23" s="28">
        <f t="shared" si="5"/>
        <v>317921.89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1293.41</v>
      </c>
      <c r="C26" s="28">
        <v>942.15</v>
      </c>
      <c r="D26" s="28">
        <v>936.7</v>
      </c>
      <c r="E26" s="28">
        <v>261.41</v>
      </c>
      <c r="F26" s="28">
        <v>808.72</v>
      </c>
      <c r="G26" s="28">
        <v>1157.27</v>
      </c>
      <c r="H26" s="28">
        <v>228.73</v>
      </c>
      <c r="I26" s="28">
        <v>887.69</v>
      </c>
      <c r="J26" s="28">
        <v>751.54</v>
      </c>
      <c r="K26" s="28">
        <v>1154.54</v>
      </c>
      <c r="L26" s="28">
        <v>1040.18</v>
      </c>
      <c r="M26" s="28">
        <v>503.75</v>
      </c>
      <c r="N26" s="28">
        <v>261.4</v>
      </c>
      <c r="O26" s="28">
        <f t="shared" si="5"/>
        <v>10227.49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846.56</v>
      </c>
      <c r="L27" s="28">
        <v>753.86</v>
      </c>
      <c r="M27" s="28">
        <v>425.33</v>
      </c>
      <c r="N27" s="28">
        <v>223.57</v>
      </c>
      <c r="O27" s="28">
        <f t="shared" si="5"/>
        <v>7886.22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71898.35</v>
      </c>
      <c r="L30" s="28">
        <v>29863.75</v>
      </c>
      <c r="M30" s="28">
        <v>0</v>
      </c>
      <c r="N30" s="28">
        <v>0</v>
      </c>
      <c r="O30" s="28">
        <f>SUM(B30:N30)</f>
        <v>101762.1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-38187.6</v>
      </c>
      <c r="C32" s="28">
        <f aca="true" t="shared" si="7" ref="C32:O32">+C33+C35+C48+C49+C50+C55-C56</f>
        <v>-35081.2</v>
      </c>
      <c r="D32" s="28">
        <f t="shared" si="7"/>
        <v>-21885.6</v>
      </c>
      <c r="E32" s="28">
        <f t="shared" si="7"/>
        <v>-7211.6</v>
      </c>
      <c r="F32" s="28">
        <f t="shared" si="7"/>
        <v>-23478.4</v>
      </c>
      <c r="G32" s="28">
        <f t="shared" si="7"/>
        <v>-46970</v>
      </c>
      <c r="H32" s="28">
        <f t="shared" si="7"/>
        <v>-6586.8</v>
      </c>
      <c r="I32" s="28">
        <f t="shared" si="7"/>
        <v>-614616.8</v>
      </c>
      <c r="J32" s="28">
        <f t="shared" si="7"/>
        <v>-26615.6</v>
      </c>
      <c r="K32" s="28">
        <f t="shared" si="7"/>
        <v>-739184</v>
      </c>
      <c r="L32" s="28">
        <f t="shared" si="7"/>
        <v>-678918.4</v>
      </c>
      <c r="M32" s="28">
        <f t="shared" si="7"/>
        <v>-16689.2</v>
      </c>
      <c r="N32" s="28">
        <f t="shared" si="7"/>
        <v>-10982.4</v>
      </c>
      <c r="O32" s="28">
        <f t="shared" si="7"/>
        <v>-2266407.6</v>
      </c>
    </row>
    <row r="33" spans="1:15" ht="18.75" customHeight="1">
      <c r="A33" s="26" t="s">
        <v>38</v>
      </c>
      <c r="B33" s="29">
        <f>+B34</f>
        <v>-38187.6</v>
      </c>
      <c r="C33" s="29">
        <f>+C34</f>
        <v>-35081.2</v>
      </c>
      <c r="D33" s="29">
        <f aca="true" t="shared" si="8" ref="D33:O33">+D34</f>
        <v>-21885.6</v>
      </c>
      <c r="E33" s="29">
        <f t="shared" si="8"/>
        <v>-7211.6</v>
      </c>
      <c r="F33" s="29">
        <f t="shared" si="8"/>
        <v>-23478.4</v>
      </c>
      <c r="G33" s="29">
        <f t="shared" si="8"/>
        <v>-46970</v>
      </c>
      <c r="H33" s="29">
        <f t="shared" si="8"/>
        <v>-6586.8</v>
      </c>
      <c r="I33" s="29">
        <f t="shared" si="8"/>
        <v>-47616.8</v>
      </c>
      <c r="J33" s="29">
        <f t="shared" si="8"/>
        <v>-26615.6</v>
      </c>
      <c r="K33" s="29">
        <f t="shared" si="8"/>
        <v>-19184</v>
      </c>
      <c r="L33" s="29">
        <f t="shared" si="8"/>
        <v>-12918.4</v>
      </c>
      <c r="M33" s="29">
        <f t="shared" si="8"/>
        <v>-16689.2</v>
      </c>
      <c r="N33" s="29">
        <f t="shared" si="8"/>
        <v>-10982.4</v>
      </c>
      <c r="O33" s="29">
        <f t="shared" si="8"/>
        <v>-313407.60000000003</v>
      </c>
    </row>
    <row r="34" spans="1:26" ht="18.75" customHeight="1">
      <c r="A34" s="27" t="s">
        <v>39</v>
      </c>
      <c r="B34" s="16">
        <f>ROUND((-B9)*$G$3,2)</f>
        <v>-38187.6</v>
      </c>
      <c r="C34" s="16">
        <f aca="true" t="shared" si="9" ref="C34:N34">ROUND((-C9)*$G$3,2)</f>
        <v>-35081.2</v>
      </c>
      <c r="D34" s="16">
        <f t="shared" si="9"/>
        <v>-21885.6</v>
      </c>
      <c r="E34" s="16">
        <f t="shared" si="9"/>
        <v>-7211.6</v>
      </c>
      <c r="F34" s="16">
        <f t="shared" si="9"/>
        <v>-23478.4</v>
      </c>
      <c r="G34" s="16">
        <f t="shared" si="9"/>
        <v>-46970</v>
      </c>
      <c r="H34" s="16">
        <f t="shared" si="9"/>
        <v>-6586.8</v>
      </c>
      <c r="I34" s="16">
        <f t="shared" si="9"/>
        <v>-47616.8</v>
      </c>
      <c r="J34" s="16">
        <f t="shared" si="9"/>
        <v>-26615.6</v>
      </c>
      <c r="K34" s="16">
        <f t="shared" si="9"/>
        <v>-19184</v>
      </c>
      <c r="L34" s="16">
        <f t="shared" si="9"/>
        <v>-12918.4</v>
      </c>
      <c r="M34" s="16">
        <f t="shared" si="9"/>
        <v>-16689.2</v>
      </c>
      <c r="N34" s="16">
        <f t="shared" si="9"/>
        <v>-10982.4</v>
      </c>
      <c r="O34" s="30">
        <f aca="true" t="shared" si="10" ref="O34:O56">SUM(B34:N34)</f>
        <v>-313407.60000000003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-567000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-1953000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-567000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-1953000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986650.0800000002</v>
      </c>
      <c r="C54" s="34">
        <f aca="true" t="shared" si="13" ref="C54:N54">+C20+C32</f>
        <v>691364.36</v>
      </c>
      <c r="D54" s="34">
        <f t="shared" si="13"/>
        <v>696160.24</v>
      </c>
      <c r="E54" s="34">
        <f t="shared" si="13"/>
        <v>196590.71999999997</v>
      </c>
      <c r="F54" s="34">
        <f t="shared" si="13"/>
        <v>606894.35</v>
      </c>
      <c r="G54" s="34">
        <f t="shared" si="13"/>
        <v>859036.4700000001</v>
      </c>
      <c r="H54" s="34">
        <f t="shared" si="13"/>
        <v>189301.05</v>
      </c>
      <c r="I54" s="34">
        <f t="shared" si="13"/>
        <v>98464.59999999974</v>
      </c>
      <c r="J54" s="34">
        <f t="shared" si="13"/>
        <v>560568.4600000001</v>
      </c>
      <c r="K54" s="34">
        <f t="shared" si="13"/>
        <v>165421.14000000013</v>
      </c>
      <c r="L54" s="34">
        <f t="shared" si="13"/>
        <v>139691.90000000014</v>
      </c>
      <c r="M54" s="34">
        <f t="shared" si="13"/>
        <v>389832.11</v>
      </c>
      <c r="N54" s="34">
        <f t="shared" si="13"/>
        <v>189452.44</v>
      </c>
      <c r="O54" s="34">
        <f>SUM(B54:N54)</f>
        <v>5769427.920000002</v>
      </c>
      <c r="P54"/>
      <c r="Q54" s="41"/>
      <c r="R54" s="41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986650.0700000001</v>
      </c>
      <c r="C60" s="42">
        <f t="shared" si="14"/>
        <v>691364.36</v>
      </c>
      <c r="D60" s="42">
        <f t="shared" si="14"/>
        <v>696160.23</v>
      </c>
      <c r="E60" s="42">
        <f t="shared" si="14"/>
        <v>196590.72</v>
      </c>
      <c r="F60" s="42">
        <f t="shared" si="14"/>
        <v>606894.35</v>
      </c>
      <c r="G60" s="42">
        <f t="shared" si="14"/>
        <v>859036.47</v>
      </c>
      <c r="H60" s="42">
        <f t="shared" si="14"/>
        <v>189301.05</v>
      </c>
      <c r="I60" s="42">
        <f t="shared" si="14"/>
        <v>98464.6</v>
      </c>
      <c r="J60" s="42">
        <f t="shared" si="14"/>
        <v>560568.46</v>
      </c>
      <c r="K60" s="42">
        <f t="shared" si="14"/>
        <v>165421.13</v>
      </c>
      <c r="L60" s="42">
        <f t="shared" si="14"/>
        <v>139691.9</v>
      </c>
      <c r="M60" s="42">
        <f t="shared" si="14"/>
        <v>389832.11</v>
      </c>
      <c r="N60" s="42">
        <f t="shared" si="14"/>
        <v>189452.45</v>
      </c>
      <c r="O60" s="34">
        <f t="shared" si="14"/>
        <v>5769427.9</v>
      </c>
      <c r="Q60"/>
    </row>
    <row r="61" spans="1:18" ht="18.75" customHeight="1">
      <c r="A61" s="26" t="s">
        <v>54</v>
      </c>
      <c r="B61" s="42">
        <v>814832.38</v>
      </c>
      <c r="C61" s="42">
        <v>497519.98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1312352.3599999999</v>
      </c>
      <c r="P61"/>
      <c r="Q61"/>
      <c r="R61" s="41"/>
    </row>
    <row r="62" spans="1:16" ht="18.75" customHeight="1">
      <c r="A62" s="26" t="s">
        <v>55</v>
      </c>
      <c r="B62" s="42">
        <v>171817.69</v>
      </c>
      <c r="C62" s="42">
        <v>193844.38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365662.07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696160.23</v>
      </c>
      <c r="E63" s="43">
        <v>0</v>
      </c>
      <c r="F63" s="43">
        <v>0</v>
      </c>
      <c r="G63" s="43">
        <v>0</v>
      </c>
      <c r="H63" s="42">
        <v>189301.05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885461.28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196590.72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196590.72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606894.35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606894.35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859036.47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859036.47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98464.6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98464.6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560568.46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560568.46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165421.13</v>
      </c>
      <c r="L69" s="29">
        <v>139691.9</v>
      </c>
      <c r="M69" s="43">
        <v>0</v>
      </c>
      <c r="N69" s="43">
        <v>0</v>
      </c>
      <c r="O69" s="34">
        <f t="shared" si="15"/>
        <v>305113.03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389832.11</v>
      </c>
      <c r="N70" s="43">
        <v>0</v>
      </c>
      <c r="O70" s="34">
        <f t="shared" si="15"/>
        <v>389832.11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189452.45</v>
      </c>
      <c r="O71" s="46">
        <f t="shared" si="15"/>
        <v>189452.45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2024-03-22T12:26:56Z</dcterms:modified>
  <cp:category/>
  <cp:version/>
  <cp:contentType/>
  <cp:contentStatus/>
</cp:coreProperties>
</file>