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<sst xmlns="http://schemas.openxmlformats.org/spreadsheetml/2006/main" count="89" uniqueCount="86">
  <si>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</si>
  <si>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</si>
  <si>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</si>
  <si>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</si>
  <si>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</si>
  <si>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</si>
  <si>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</si>
  <si>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</si>
  <si>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</si>
  <si>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</si>
  <si>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</si>
  <si>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</si>
  <si>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</si>
  <si>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</si>
  <si>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</si>
  <si>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</si>
  <si>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</si>
  <si>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</si>
  <si>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</si>
  <si>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</si>
  <si>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</si>
  <si>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</si>
  <si>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</si>
  <si>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</si>
  <si>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</si>
  <si>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</si>
  <si>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</si>
  <si>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</si>
  <si>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</si>
  <si>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</si>
  <si>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</si>
  <si>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</si>
  <si>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</si>
  <si>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</si>
  <si>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</si>
  <si>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</si>
  <si>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</si>
  <si>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</si>
  <si>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</si>
  <si>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</si>
  <si>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</si>
  <si>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</si>
  <si>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</si>
  <si>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</si>
  <si>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</si>
  <si>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</si>
  <si>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</si>
  <si>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</si>
  <si>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</si>
  <si>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</si>
  <si>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</si>
  <si>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</si>
  <si>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</si>
  <si>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</si>
  <si>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</si>
  <si>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</si>
  <si>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</si>
  <si>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</si>
  <si>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</si>
  <si>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</si>
  <si>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</si>
  <si>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</si>
  <si>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</si>
  <si>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</si>
  <si>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</si>
  <si>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</si>
  <si>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</si>
  <si>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</si>
  <si>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</si>
  <si>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</si>
  <si>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</si>
  <si>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</si>
  <si>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</si>
  <si>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</si>
  <si>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</si>
  <si>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</si>
  <si>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</si>
  <si>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</si>
  <si>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</si>
  <si>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</si>
  <si>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</si>
  <si>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</si>
  <si>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</si>
  <si>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</si>
  <si>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13/03/24 - VENCIMENTO 20/03/24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</si>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</sst>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405966</v>
      </c>
      <c r="C7" s="9">
        <f t="shared" si="0"/>
        <v>269288</v>
      </c>
      <c r="D7" s="9">
        <f t="shared" si="0"/>
        <v>256373</v>
      </c>
      <c r="E7" s="9">
        <f t="shared" si="0"/>
        <v>72616</v>
      </c>
      <c r="F7" s="9">
        <f t="shared" si="0"/>
        <v>244557</v>
      </c>
      <c r="G7" s="9">
        <f t="shared" si="0"/>
        <v>405576</v>
      </c>
      <c r="H7" s="9">
        <f t="shared" si="0"/>
        <v>52031</v>
      </c>
      <c r="I7" s="9">
        <f t="shared" si="0"/>
        <v>289723</v>
      </c>
      <c r="J7" s="9">
        <f t="shared" si="0"/>
        <v>220806</v>
      </c>
      <c r="K7" s="9">
        <f t="shared" si="0"/>
        <v>337670</v>
      </c>
      <c r="L7" s="9">
        <f t="shared" si="0"/>
        <v>252491</v>
      </c>
      <c r="M7" s="9">
        <f t="shared" si="0"/>
        <v>142873</v>
      </c>
      <c r="N7" s="9">
        <f t="shared" si="0"/>
        <v>80566</v>
      </c>
      <c r="O7" s="9">
        <f t="shared" si="0"/>
        <v>3030536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9256</v>
      </c>
      <c r="C8" s="11">
        <f t="shared" si="1"/>
        <v>8933</v>
      </c>
      <c r="D8" s="11">
        <f t="shared" si="1"/>
        <v>4931</v>
      </c>
      <c r="E8" s="11">
        <f t="shared" si="1"/>
        <v>1706</v>
      </c>
      <c r="F8" s="11">
        <f t="shared" si="1"/>
        <v>6165</v>
      </c>
      <c r="G8" s="11">
        <f t="shared" si="1"/>
        <v>11880</v>
      </c>
      <c r="H8" s="11">
        <f t="shared" si="1"/>
        <v>1791</v>
      </c>
      <c r="I8" s="11">
        <f t="shared" si="1"/>
        <v>12093</v>
      </c>
      <c r="J8" s="11">
        <f t="shared" si="1"/>
        <v>7108</v>
      </c>
      <c r="K8" s="11">
        <f t="shared" si="1"/>
        <v>4430</v>
      </c>
      <c r="L8" s="11">
        <f t="shared" si="1"/>
        <v>3178</v>
      </c>
      <c r="M8" s="11">
        <f t="shared" si="1"/>
        <v>5380</v>
      </c>
      <c r="N8" s="11">
        <f t="shared" si="1"/>
        <v>2978</v>
      </c>
      <c r="O8" s="11">
        <f t="shared" si="1"/>
        <v>79829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9256</v>
      </c>
      <c r="C9" s="11">
        <v>8933</v>
      </c>
      <c r="D9" s="11">
        <v>4931</v>
      </c>
      <c r="E9" s="11">
        <v>1706</v>
      </c>
      <c r="F9" s="11">
        <v>6165</v>
      </c>
      <c r="G9" s="11">
        <v>11880</v>
      </c>
      <c r="H9" s="11">
        <v>1791</v>
      </c>
      <c r="I9" s="11">
        <v>12093</v>
      </c>
      <c r="J9" s="11">
        <v>7108</v>
      </c>
      <c r="K9" s="11">
        <v>4430</v>
      </c>
      <c r="L9" s="11">
        <v>3178</v>
      </c>
      <c r="M9" s="11">
        <v>5380</v>
      </c>
      <c r="N9" s="11">
        <v>2960</v>
      </c>
      <c r="O9" s="11">
        <f>SUM(B9:N9)</f>
        <v>79811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18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396710</v>
      </c>
      <c r="C11" s="13">
        <v>260355</v>
      </c>
      <c r="D11" s="13">
        <v>251442</v>
      </c>
      <c r="E11" s="13">
        <v>70910</v>
      </c>
      <c r="F11" s="13">
        <v>238392</v>
      </c>
      <c r="G11" s="13">
        <v>393696</v>
      </c>
      <c r="H11" s="13">
        <v>50240</v>
      </c>
      <c r="I11" s="13">
        <v>277630</v>
      </c>
      <c r="J11" s="13">
        <v>213698</v>
      </c>
      <c r="K11" s="13">
        <v>333240</v>
      </c>
      <c r="L11" s="13">
        <v>249313</v>
      </c>
      <c r="M11" s="13">
        <v>137493</v>
      </c>
      <c r="N11" s="13">
        <v>77588</v>
      </c>
      <c r="O11" s="11">
        <f>SUM(B11:N11)</f>
        <v>2950707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29053</v>
      </c>
      <c r="C12" s="13">
        <v>23828</v>
      </c>
      <c r="D12" s="13">
        <v>19923</v>
      </c>
      <c r="E12" s="13">
        <v>7804</v>
      </c>
      <c r="F12" s="13">
        <v>22431</v>
      </c>
      <c r="G12" s="13">
        <v>38538</v>
      </c>
      <c r="H12" s="13">
        <v>5311</v>
      </c>
      <c r="I12" s="13">
        <v>26875</v>
      </c>
      <c r="J12" s="13">
        <v>18439</v>
      </c>
      <c r="K12" s="13">
        <v>23392</v>
      </c>
      <c r="L12" s="13">
        <v>17253</v>
      </c>
      <c r="M12" s="13">
        <v>7193</v>
      </c>
      <c r="N12" s="13">
        <v>3354</v>
      </c>
      <c r="O12" s="11">
        <f>SUM(B12:N12)</f>
        <v>243394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367657</v>
      </c>
      <c r="C13" s="15">
        <f t="shared" si="2"/>
        <v>236527</v>
      </c>
      <c r="D13" s="15">
        <f t="shared" si="2"/>
        <v>231519</v>
      </c>
      <c r="E13" s="15">
        <f t="shared" si="2"/>
        <v>63106</v>
      </c>
      <c r="F13" s="15">
        <f t="shared" si="2"/>
        <v>215961</v>
      </c>
      <c r="G13" s="15">
        <f t="shared" si="2"/>
        <v>355158</v>
      </c>
      <c r="H13" s="15">
        <f t="shared" si="2"/>
        <v>44929</v>
      </c>
      <c r="I13" s="15">
        <f t="shared" si="2"/>
        <v>250755</v>
      </c>
      <c r="J13" s="15">
        <f t="shared" si="2"/>
        <v>195259</v>
      </c>
      <c r="K13" s="15">
        <f t="shared" si="2"/>
        <v>309848</v>
      </c>
      <c r="L13" s="15">
        <f t="shared" si="2"/>
        <v>232060</v>
      </c>
      <c r="M13" s="15">
        <f t="shared" si="2"/>
        <v>130300</v>
      </c>
      <c r="N13" s="15">
        <f t="shared" si="2"/>
        <v>74234</v>
      </c>
      <c r="O13" s="11">
        <f>SUM(B13:N13)</f>
        <v>2707313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1.153245075831219</v>
      </c>
      <c r="C18" s="19">
        <v>1.217927562116812</v>
      </c>
      <c r="D18" s="19">
        <v>1.365152540977107</v>
      </c>
      <c r="E18" s="19">
        <v>0.809682881709179</v>
      </c>
      <c r="F18" s="19">
        <v>1.300170985081958</v>
      </c>
      <c r="G18" s="19">
        <v>1.316405361244759</v>
      </c>
      <c r="H18" s="19">
        <v>1.447723708696057</v>
      </c>
      <c r="I18" s="19">
        <v>1.182316981408131</v>
      </c>
      <c r="J18" s="19">
        <v>1.298898143982134</v>
      </c>
      <c r="K18" s="19">
        <v>1.087786694453948</v>
      </c>
      <c r="L18" s="19">
        <v>1.222189866214034</v>
      </c>
      <c r="M18" s="19">
        <v>1.129211666948213</v>
      </c>
      <c r="N18" s="19">
        <v>1.126440462204938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1510590.8499999999</v>
      </c>
      <c r="C20" s="24">
        <f aca="true" t="shared" si="3" ref="C20:O20">SUM(C21:C31)</f>
        <v>1068508.34</v>
      </c>
      <c r="D20" s="24">
        <f t="shared" si="3"/>
        <v>987996.51</v>
      </c>
      <c r="E20" s="24">
        <f t="shared" si="3"/>
        <v>290849.31</v>
      </c>
      <c r="F20" s="24">
        <f t="shared" si="3"/>
        <v>1055719.35</v>
      </c>
      <c r="G20" s="24">
        <f t="shared" si="3"/>
        <v>1470887.7400000002</v>
      </c>
      <c r="H20" s="24">
        <f t="shared" si="3"/>
        <v>291864.2899999999</v>
      </c>
      <c r="I20" s="24">
        <f t="shared" si="3"/>
        <v>1136299.83</v>
      </c>
      <c r="J20" s="24">
        <f t="shared" si="3"/>
        <v>938165.15</v>
      </c>
      <c r="K20" s="24">
        <f t="shared" si="3"/>
        <v>1179789.0799999998</v>
      </c>
      <c r="L20" s="24">
        <f t="shared" si="3"/>
        <v>1132222.7700000003</v>
      </c>
      <c r="M20" s="24">
        <f t="shared" si="3"/>
        <v>667364.17</v>
      </c>
      <c r="N20" s="24">
        <f t="shared" si="3"/>
        <v>336164.62</v>
      </c>
      <c r="O20" s="24">
        <f t="shared" si="3"/>
        <v>12066422.01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1198411.63</v>
      </c>
      <c r="C21" s="28">
        <f aca="true" t="shared" si="4" ref="C21:N21">ROUND((C15+C16)*C7,2)</f>
        <v>821220.68</v>
      </c>
      <c r="D21" s="28">
        <f t="shared" si="4"/>
        <v>685669.59</v>
      </c>
      <c r="E21" s="28">
        <f t="shared" si="4"/>
        <v>331782.5</v>
      </c>
      <c r="F21" s="28">
        <f t="shared" si="4"/>
        <v>758102.24</v>
      </c>
      <c r="G21" s="28">
        <f t="shared" si="4"/>
        <v>1034462.15</v>
      </c>
      <c r="H21" s="28">
        <f t="shared" si="4"/>
        <v>178185.36</v>
      </c>
      <c r="I21" s="28">
        <f t="shared" si="4"/>
        <v>877310.22</v>
      </c>
      <c r="J21" s="28">
        <f t="shared" si="4"/>
        <v>672508.83</v>
      </c>
      <c r="K21" s="28">
        <f t="shared" si="4"/>
        <v>972118.16</v>
      </c>
      <c r="L21" s="28">
        <f t="shared" si="4"/>
        <v>827665.5</v>
      </c>
      <c r="M21" s="28">
        <f t="shared" si="4"/>
        <v>540417.12</v>
      </c>
      <c r="N21" s="28">
        <f t="shared" si="4"/>
        <v>275269.85</v>
      </c>
      <c r="O21" s="28">
        <f aca="true" t="shared" si="5" ref="O21:O29">SUM(B21:N21)</f>
        <v>9173123.83</v>
      </c>
    </row>
    <row r="22" spans="1:23" ht="18.75" customHeight="1">
      <c r="A22" s="26" t="s">
        <v>33</v>
      </c>
      <c r="B22" s="28">
        <f>IF(B18&lt;&gt;0,ROUND((B18-1)*B21,2),0)</f>
        <v>183650.68</v>
      </c>
      <c r="C22" s="28">
        <f aca="true" t="shared" si="6" ref="C22:N22">IF(C18&lt;&gt;0,ROUND((C18-1)*C21,2),0)</f>
        <v>178966.62</v>
      </c>
      <c r="D22" s="28">
        <f t="shared" si="6"/>
        <v>250373.99</v>
      </c>
      <c r="E22" s="28">
        <f t="shared" si="6"/>
        <v>-63143.89</v>
      </c>
      <c r="F22" s="28">
        <f t="shared" si="6"/>
        <v>227560.3</v>
      </c>
      <c r="G22" s="28">
        <f t="shared" si="6"/>
        <v>327309.37</v>
      </c>
      <c r="H22" s="28">
        <f t="shared" si="6"/>
        <v>79777.81</v>
      </c>
      <c r="I22" s="28">
        <f t="shared" si="6"/>
        <v>159948.55</v>
      </c>
      <c r="J22" s="28">
        <f t="shared" si="6"/>
        <v>201011.64</v>
      </c>
      <c r="K22" s="28">
        <f t="shared" si="6"/>
        <v>85339.04</v>
      </c>
      <c r="L22" s="28">
        <f t="shared" si="6"/>
        <v>183898.89</v>
      </c>
      <c r="M22" s="28">
        <f t="shared" si="6"/>
        <v>69828.2</v>
      </c>
      <c r="N22" s="28">
        <f t="shared" si="6"/>
        <v>34805.25</v>
      </c>
      <c r="O22" s="28">
        <f t="shared" si="5"/>
        <v>1919326.45</v>
      </c>
      <c r="W22" s="51"/>
    </row>
    <row r="23" spans="1:15" ht="18.75" customHeight="1">
      <c r="A23" s="26" t="s">
        <v>34</v>
      </c>
      <c r="B23" s="28">
        <v>64478.43</v>
      </c>
      <c r="C23" s="28">
        <v>39936.42</v>
      </c>
      <c r="D23" s="28">
        <v>31756.97</v>
      </c>
      <c r="E23" s="28">
        <v>11228.89</v>
      </c>
      <c r="F23" s="28">
        <v>40130.25</v>
      </c>
      <c r="G23" s="28">
        <v>63392.29</v>
      </c>
      <c r="H23" s="28">
        <v>7769.17</v>
      </c>
      <c r="I23" s="28">
        <v>44936.75</v>
      </c>
      <c r="J23" s="28">
        <v>35433.08</v>
      </c>
      <c r="K23" s="28">
        <v>47363.96</v>
      </c>
      <c r="L23" s="28">
        <v>47859.1</v>
      </c>
      <c r="M23" s="28">
        <v>25294.13</v>
      </c>
      <c r="N23" s="28">
        <v>15252.26</v>
      </c>
      <c r="O23" s="28">
        <f t="shared" si="5"/>
        <v>474831.70000000007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819.62</v>
      </c>
      <c r="D26" s="28">
        <v>762.43</v>
      </c>
      <c r="E26" s="28">
        <v>220.56</v>
      </c>
      <c r="F26" s="28">
        <v>808.72</v>
      </c>
      <c r="G26" s="28">
        <v>1121.87</v>
      </c>
      <c r="H26" s="28">
        <v>209.67</v>
      </c>
      <c r="I26" s="28">
        <v>855.01</v>
      </c>
      <c r="J26" s="28">
        <v>716.14</v>
      </c>
      <c r="K26" s="28">
        <v>893.14</v>
      </c>
      <c r="L26" s="28">
        <v>857.74</v>
      </c>
      <c r="M26" s="28">
        <v>501.03</v>
      </c>
      <c r="N26" s="28">
        <v>261.39</v>
      </c>
      <c r="O26" s="28">
        <f t="shared" si="5"/>
        <v>9168.250000000002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846.56</v>
      </c>
      <c r="L27" s="28">
        <v>753.86</v>
      </c>
      <c r="M27" s="28">
        <v>425.33</v>
      </c>
      <c r="N27" s="28">
        <v>223.57</v>
      </c>
      <c r="O27" s="28">
        <f t="shared" si="5"/>
        <v>7886.22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30406.02</v>
      </c>
      <c r="L30" s="28">
        <v>28500.23</v>
      </c>
      <c r="M30" s="28">
        <v>0</v>
      </c>
      <c r="N30" s="28">
        <v>0</v>
      </c>
      <c r="O30" s="28">
        <f>SUM(B30:N30)</f>
        <v>58906.25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-40726.4</v>
      </c>
      <c r="C32" s="28">
        <f aca="true" t="shared" si="7" ref="C32:O32">+C33+C35+C48+C49+C50+C55-C56</f>
        <v>-39305.2</v>
      </c>
      <c r="D32" s="28">
        <f t="shared" si="7"/>
        <v>-21696.4</v>
      </c>
      <c r="E32" s="28">
        <f t="shared" si="7"/>
        <v>-7506.4</v>
      </c>
      <c r="F32" s="28">
        <f t="shared" si="7"/>
        <v>-27126</v>
      </c>
      <c r="G32" s="28">
        <f t="shared" si="7"/>
        <v>-52272</v>
      </c>
      <c r="H32" s="28">
        <f t="shared" si="7"/>
        <v>-7880.4</v>
      </c>
      <c r="I32" s="28">
        <f t="shared" si="7"/>
        <v>-53209.2</v>
      </c>
      <c r="J32" s="28">
        <f t="shared" si="7"/>
        <v>-31275.2</v>
      </c>
      <c r="K32" s="28">
        <f t="shared" si="7"/>
        <v>-19492</v>
      </c>
      <c r="L32" s="28">
        <f t="shared" si="7"/>
        <v>-13983.2</v>
      </c>
      <c r="M32" s="28">
        <f t="shared" si="7"/>
        <v>-23672</v>
      </c>
      <c r="N32" s="28">
        <f t="shared" si="7"/>
        <v>-13024</v>
      </c>
      <c r="O32" s="28">
        <f t="shared" si="7"/>
        <v>-351168.4</v>
      </c>
    </row>
    <row r="33" spans="1:15" ht="18.75" customHeight="1">
      <c r="A33" s="26" t="s">
        <v>38</v>
      </c>
      <c r="B33" s="29">
        <f>+B34</f>
        <v>-40726.4</v>
      </c>
      <c r="C33" s="29">
        <f>+C34</f>
        <v>-39305.2</v>
      </c>
      <c r="D33" s="29">
        <f aca="true" t="shared" si="8" ref="D33:O33">+D34</f>
        <v>-21696.4</v>
      </c>
      <c r="E33" s="29">
        <f t="shared" si="8"/>
        <v>-7506.4</v>
      </c>
      <c r="F33" s="29">
        <f t="shared" si="8"/>
        <v>-27126</v>
      </c>
      <c r="G33" s="29">
        <f t="shared" si="8"/>
        <v>-52272</v>
      </c>
      <c r="H33" s="29">
        <f t="shared" si="8"/>
        <v>-7880.4</v>
      </c>
      <c r="I33" s="29">
        <f t="shared" si="8"/>
        <v>-53209.2</v>
      </c>
      <c r="J33" s="29">
        <f t="shared" si="8"/>
        <v>-31275.2</v>
      </c>
      <c r="K33" s="29">
        <f t="shared" si="8"/>
        <v>-19492</v>
      </c>
      <c r="L33" s="29">
        <f t="shared" si="8"/>
        <v>-13983.2</v>
      </c>
      <c r="M33" s="29">
        <f t="shared" si="8"/>
        <v>-23672</v>
      </c>
      <c r="N33" s="29">
        <f t="shared" si="8"/>
        <v>-13024</v>
      </c>
      <c r="O33" s="29">
        <f t="shared" si="8"/>
        <v>-351168.4</v>
      </c>
    </row>
    <row r="34" spans="1:26" ht="18.75" customHeight="1">
      <c r="A34" s="27" t="s">
        <v>39</v>
      </c>
      <c r="B34" s="16">
        <f>ROUND((-B9)*$G$3,2)</f>
        <v>-40726.4</v>
      </c>
      <c r="C34" s="16">
        <f aca="true" t="shared" si="9" ref="C34:N34">ROUND((-C9)*$G$3,2)</f>
        <v>-39305.2</v>
      </c>
      <c r="D34" s="16">
        <f t="shared" si="9"/>
        <v>-21696.4</v>
      </c>
      <c r="E34" s="16">
        <f t="shared" si="9"/>
        <v>-7506.4</v>
      </c>
      <c r="F34" s="16">
        <f t="shared" si="9"/>
        <v>-27126</v>
      </c>
      <c r="G34" s="16">
        <f t="shared" si="9"/>
        <v>-52272</v>
      </c>
      <c r="H34" s="16">
        <f t="shared" si="9"/>
        <v>-7880.4</v>
      </c>
      <c r="I34" s="16">
        <f t="shared" si="9"/>
        <v>-53209.2</v>
      </c>
      <c r="J34" s="16">
        <f t="shared" si="9"/>
        <v>-31275.2</v>
      </c>
      <c r="K34" s="16">
        <f t="shared" si="9"/>
        <v>-19492</v>
      </c>
      <c r="L34" s="16">
        <f t="shared" si="9"/>
        <v>-13983.2</v>
      </c>
      <c r="M34" s="16">
        <f t="shared" si="9"/>
        <v>-23672</v>
      </c>
      <c r="N34" s="16">
        <f t="shared" si="9"/>
        <v>-13024</v>
      </c>
      <c r="O34" s="30">
        <f aca="true" t="shared" si="10" ref="O34:O56">SUM(B34:N34)</f>
        <v>-351168.4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1469864.45</v>
      </c>
      <c r="C54" s="34">
        <f aca="true" t="shared" si="13" ref="C54:N54">+C20+C32</f>
        <v>1029203.1400000001</v>
      </c>
      <c r="D54" s="34">
        <f t="shared" si="13"/>
        <v>966300.11</v>
      </c>
      <c r="E54" s="34">
        <f t="shared" si="13"/>
        <v>283342.91</v>
      </c>
      <c r="F54" s="34">
        <f t="shared" si="13"/>
        <v>1028593.3500000001</v>
      </c>
      <c r="G54" s="34">
        <f t="shared" si="13"/>
        <v>1418615.7400000002</v>
      </c>
      <c r="H54" s="34">
        <f t="shared" si="13"/>
        <v>283983.8899999999</v>
      </c>
      <c r="I54" s="34">
        <f t="shared" si="13"/>
        <v>1083090.6300000001</v>
      </c>
      <c r="J54" s="34">
        <f t="shared" si="13"/>
        <v>906889.9500000001</v>
      </c>
      <c r="K54" s="34">
        <f t="shared" si="13"/>
        <v>1160297.0799999998</v>
      </c>
      <c r="L54" s="34">
        <f t="shared" si="13"/>
        <v>1118239.5700000003</v>
      </c>
      <c r="M54" s="34">
        <f t="shared" si="13"/>
        <v>643692.17</v>
      </c>
      <c r="N54" s="34">
        <f t="shared" si="13"/>
        <v>323140.62</v>
      </c>
      <c r="O54" s="34">
        <f>SUM(B54:N54)</f>
        <v>11715253.61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1469864.4500000002</v>
      </c>
      <c r="C60" s="42">
        <f t="shared" si="14"/>
        <v>1029203.15</v>
      </c>
      <c r="D60" s="42">
        <f t="shared" si="14"/>
        <v>966300.11</v>
      </c>
      <c r="E60" s="42">
        <f t="shared" si="14"/>
        <v>283342.91</v>
      </c>
      <c r="F60" s="42">
        <f t="shared" si="14"/>
        <v>1028593.35</v>
      </c>
      <c r="G60" s="42">
        <f t="shared" si="14"/>
        <v>1418615.73</v>
      </c>
      <c r="H60" s="42">
        <f t="shared" si="14"/>
        <v>283983.89</v>
      </c>
      <c r="I60" s="42">
        <f t="shared" si="14"/>
        <v>1083090.63</v>
      </c>
      <c r="J60" s="42">
        <f t="shared" si="14"/>
        <v>906889.96</v>
      </c>
      <c r="K60" s="42">
        <f t="shared" si="14"/>
        <v>1160297.08</v>
      </c>
      <c r="L60" s="42">
        <f t="shared" si="14"/>
        <v>1118239.56</v>
      </c>
      <c r="M60" s="42">
        <f t="shared" si="14"/>
        <v>643692.17</v>
      </c>
      <c r="N60" s="42">
        <f t="shared" si="14"/>
        <v>323140.62</v>
      </c>
      <c r="O60" s="34">
        <f t="shared" si="14"/>
        <v>11715253.61</v>
      </c>
      <c r="Q60"/>
    </row>
    <row r="61" spans="1:18" ht="18.75" customHeight="1">
      <c r="A61" s="26" t="s">
        <v>54</v>
      </c>
      <c r="B61" s="42">
        <v>1208652.1</v>
      </c>
      <c r="C61" s="42">
        <v>737385.52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1946037.62</v>
      </c>
      <c r="P61"/>
      <c r="Q61"/>
      <c r="R61" s="41"/>
    </row>
    <row r="62" spans="1:16" ht="18.75" customHeight="1">
      <c r="A62" s="26" t="s">
        <v>55</v>
      </c>
      <c r="B62" s="42">
        <v>261212.35</v>
      </c>
      <c r="C62" s="42">
        <v>291817.63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553029.98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966300.11</v>
      </c>
      <c r="E63" s="43">
        <v>0</v>
      </c>
      <c r="F63" s="43">
        <v>0</v>
      </c>
      <c r="G63" s="43">
        <v>0</v>
      </c>
      <c r="H63" s="42">
        <v>283983.89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1250284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283342.91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283342.91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1028593.35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1028593.35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1418615.73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1418615.73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1083090.63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1083090.63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906889.96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906889.96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1160297.08</v>
      </c>
      <c r="L69" s="29">
        <v>1118239.56</v>
      </c>
      <c r="M69" s="43">
        <v>0</v>
      </c>
      <c r="N69" s="43">
        <v>0</v>
      </c>
      <c r="O69" s="34">
        <f t="shared" si="15"/>
        <v>2278536.64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643692.17</v>
      </c>
      <c r="N70" s="43">
        <v>0</v>
      </c>
      <c r="O70" s="34">
        <f t="shared" si="15"/>
        <v>643692.17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323140.62</v>
      </c>
      <c r="O71" s="46">
        <f t="shared" si="15"/>
        <v>323140.62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2024-03-19T20:48:17Z</dcterms:modified>
  <cp:category/>
  <cp:version/>
  <cp:contentType/>
  <cp:contentStatus/>
</cp:coreProperties>
</file>