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<sst xmlns="http://schemas.openxmlformats.org/spreadsheetml/2006/main" count="90" uniqueCount="87">
  <si>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</si>
  <si>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</si>
  <si>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</si>
  <si>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</si>
  <si>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</si>
  <si>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</si>
  <si>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</si>
  <si>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</si>
  <si>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</si>
  <si>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</si>
  <si>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</si>
  <si>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</si>
  <si>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</si>
  <si>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</si>
  <si>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</si>
  <si>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</si>
  <si>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</si>
  <si>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</si>
  <si>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</si>
  <si>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</si>
  <si>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</si>
  <si>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</si>
  <si>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</si>
  <si>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</si>
  <si>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</si>
  <si>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</si>
  <si>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</si>
  <si>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</si>
  <si>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</si>
  <si>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</si>
  <si>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</si>
  <si>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</si>
  <si>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</si>
  <si>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</si>
  <si>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</si>
  <si>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</si>
  <si>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</si>
  <si>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</si>
  <si>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</si>
  <si>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</si>
  <si>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</si>
  <si>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</si>
  <si>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</si>
  <si>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</si>
  <si>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</si>
  <si>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</si>
  <si>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</si>
  <si>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</si>
  <si>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</si>
  <si>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</si>
  <si>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</si>
  <si>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</si>
  <si>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</si>
  <si>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</si>
  <si>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</si>
  <si>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</si>
  <si>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</si>
  <si>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</si>
  <si>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</si>
  <si>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</si>
  <si>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</si>
  <si>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</si>
  <si>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</si>
  <si>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</si>
  <si>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</si>
  <si>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</si>
  <si>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</si>
  <si>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</si>
  <si>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</si>
  <si>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</si>
  <si>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</si>
  <si>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</si>
  <si>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</si>
  <si>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</si>
  <si>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</si>
  <si>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</si>
  <si>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</si>
  <si>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</si>
  <si>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</si>
  <si>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</si>
  <si>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</si>
  <si>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</si>
  <si>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</si>
  <si>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</si>
  <si>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10/03/24 - VENCIMENTO 15/03/24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</si>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</sst>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161752</v>
      </c>
      <c r="C7" s="9">
        <f t="shared" si="0"/>
        <v>102072</v>
      </c>
      <c r="D7" s="9">
        <f t="shared" si="0"/>
        <v>102294</v>
      </c>
      <c r="E7" s="9">
        <f t="shared" si="0"/>
        <v>30323</v>
      </c>
      <c r="F7" s="9">
        <f t="shared" si="0"/>
        <v>90471</v>
      </c>
      <c r="G7" s="9">
        <f t="shared" si="0"/>
        <v>155848</v>
      </c>
      <c r="H7" s="9">
        <f t="shared" si="0"/>
        <v>19354</v>
      </c>
      <c r="I7" s="9">
        <f t="shared" si="0"/>
        <v>98291</v>
      </c>
      <c r="J7" s="9">
        <f t="shared" si="0"/>
        <v>97477</v>
      </c>
      <c r="K7" s="9">
        <f t="shared" si="0"/>
        <v>151790</v>
      </c>
      <c r="L7" s="9">
        <f t="shared" si="0"/>
        <v>109684</v>
      </c>
      <c r="M7" s="9">
        <f t="shared" si="0"/>
        <v>54987</v>
      </c>
      <c r="N7" s="9">
        <f t="shared" si="0"/>
        <v>27039</v>
      </c>
      <c r="O7" s="9">
        <f t="shared" si="0"/>
        <v>1201382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161752</v>
      </c>
      <c r="C11" s="13">
        <v>102072</v>
      </c>
      <c r="D11" s="13">
        <v>102294</v>
      </c>
      <c r="E11" s="13">
        <v>30323</v>
      </c>
      <c r="F11" s="13">
        <v>90471</v>
      </c>
      <c r="G11" s="13">
        <v>155848</v>
      </c>
      <c r="H11" s="13">
        <v>19354</v>
      </c>
      <c r="I11" s="13">
        <v>98291</v>
      </c>
      <c r="J11" s="13">
        <v>97477</v>
      </c>
      <c r="K11" s="13">
        <v>151790</v>
      </c>
      <c r="L11" s="13">
        <v>109684</v>
      </c>
      <c r="M11" s="13">
        <v>54987</v>
      </c>
      <c r="N11" s="13">
        <v>27039</v>
      </c>
      <c r="O11" s="11">
        <f>SUM(B11:N11)</f>
        <v>1201382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11186</v>
      </c>
      <c r="C12" s="13">
        <v>8474</v>
      </c>
      <c r="D12" s="13">
        <v>7721</v>
      </c>
      <c r="E12" s="13">
        <v>2944</v>
      </c>
      <c r="F12" s="13">
        <v>7582</v>
      </c>
      <c r="G12" s="13">
        <v>14077</v>
      </c>
      <c r="H12" s="13">
        <v>1917</v>
      </c>
      <c r="I12" s="13">
        <v>7933</v>
      </c>
      <c r="J12" s="13">
        <v>7903</v>
      </c>
      <c r="K12" s="13">
        <v>9795</v>
      </c>
      <c r="L12" s="13">
        <v>7165</v>
      </c>
      <c r="M12" s="13">
        <v>2818</v>
      </c>
      <c r="N12" s="13">
        <v>1110</v>
      </c>
      <c r="O12" s="11">
        <f>SUM(B12:N12)</f>
        <v>90625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150566</v>
      </c>
      <c r="C13" s="15">
        <f t="shared" si="2"/>
        <v>93598</v>
      </c>
      <c r="D13" s="15">
        <f t="shared" si="2"/>
        <v>94573</v>
      </c>
      <c r="E13" s="15">
        <f t="shared" si="2"/>
        <v>27379</v>
      </c>
      <c r="F13" s="15">
        <f t="shared" si="2"/>
        <v>82889</v>
      </c>
      <c r="G13" s="15">
        <f t="shared" si="2"/>
        <v>141771</v>
      </c>
      <c r="H13" s="15">
        <f t="shared" si="2"/>
        <v>17437</v>
      </c>
      <c r="I13" s="15">
        <f t="shared" si="2"/>
        <v>90358</v>
      </c>
      <c r="J13" s="15">
        <f t="shared" si="2"/>
        <v>89574</v>
      </c>
      <c r="K13" s="15">
        <f t="shared" si="2"/>
        <v>141995</v>
      </c>
      <c r="L13" s="15">
        <f t="shared" si="2"/>
        <v>102519</v>
      </c>
      <c r="M13" s="15">
        <f t="shared" si="2"/>
        <v>52169</v>
      </c>
      <c r="N13" s="15">
        <f t="shared" si="2"/>
        <v>25929</v>
      </c>
      <c r="O13" s="11">
        <f>SUM(B13:N13)</f>
        <v>1110757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1.20082385545248</v>
      </c>
      <c r="C18" s="19">
        <v>1.324590756404493</v>
      </c>
      <c r="D18" s="19">
        <v>1.454331541960545</v>
      </c>
      <c r="E18" s="19">
        <v>0.870097013856185</v>
      </c>
      <c r="F18" s="19">
        <v>1.320594643712164</v>
      </c>
      <c r="G18" s="19">
        <v>1.372576020009755</v>
      </c>
      <c r="H18" s="19">
        <v>1.47013622274786</v>
      </c>
      <c r="I18" s="19">
        <v>1.225046896695997</v>
      </c>
      <c r="J18" s="19">
        <v>1.346911149017481</v>
      </c>
      <c r="K18" s="19">
        <v>1.249818726719025</v>
      </c>
      <c r="L18" s="19">
        <v>1.325134420716887</v>
      </c>
      <c r="M18" s="19">
        <v>1.150749298407533</v>
      </c>
      <c r="N18" s="19">
        <v>1.164902388289857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663369.9500000002</v>
      </c>
      <c r="C20" s="24">
        <f aca="true" t="shared" si="3" ref="C20:O20">SUM(C21:C31)</f>
        <v>460108.28</v>
      </c>
      <c r="D20" s="24">
        <f t="shared" si="3"/>
        <v>434993.2299999999</v>
      </c>
      <c r="E20" s="24">
        <f t="shared" si="3"/>
        <v>137243.26</v>
      </c>
      <c r="F20" s="24">
        <f t="shared" si="3"/>
        <v>417841.06</v>
      </c>
      <c r="G20" s="24">
        <f t="shared" si="3"/>
        <v>617924.3200000001</v>
      </c>
      <c r="H20" s="24">
        <f t="shared" si="3"/>
        <v>127572.37000000002</v>
      </c>
      <c r="I20" s="24">
        <f t="shared" si="3"/>
        <v>432472.87</v>
      </c>
      <c r="J20" s="24">
        <f t="shared" si="3"/>
        <v>444042.33999999997</v>
      </c>
      <c r="K20" s="24">
        <f t="shared" si="3"/>
        <v>654977.5</v>
      </c>
      <c r="L20" s="24">
        <f t="shared" si="3"/>
        <v>572890.2200000001</v>
      </c>
      <c r="M20" s="24">
        <f t="shared" si="3"/>
        <v>284279.61</v>
      </c>
      <c r="N20" s="24">
        <f t="shared" si="3"/>
        <v>124749.44</v>
      </c>
      <c r="O20" s="24">
        <f t="shared" si="3"/>
        <v>5372464.450000001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477491.9</v>
      </c>
      <c r="C21" s="28">
        <f aca="true" t="shared" si="4" ref="C21:N21">ROUND((C15+C16)*C7,2)</f>
        <v>311278.77</v>
      </c>
      <c r="D21" s="28">
        <f t="shared" si="4"/>
        <v>273585.3</v>
      </c>
      <c r="E21" s="28">
        <f t="shared" si="4"/>
        <v>138545.79</v>
      </c>
      <c r="F21" s="28">
        <f t="shared" si="4"/>
        <v>280451.05</v>
      </c>
      <c r="G21" s="28">
        <f t="shared" si="4"/>
        <v>397505.91</v>
      </c>
      <c r="H21" s="28">
        <f t="shared" si="4"/>
        <v>66279.71</v>
      </c>
      <c r="I21" s="28">
        <f t="shared" si="4"/>
        <v>297634.98</v>
      </c>
      <c r="J21" s="28">
        <f t="shared" si="4"/>
        <v>296885.7</v>
      </c>
      <c r="K21" s="28">
        <f t="shared" si="4"/>
        <v>436988.23</v>
      </c>
      <c r="L21" s="28">
        <f t="shared" si="4"/>
        <v>359544.15</v>
      </c>
      <c r="M21" s="28">
        <f t="shared" si="4"/>
        <v>207988.33</v>
      </c>
      <c r="N21" s="28">
        <f t="shared" si="4"/>
        <v>92384.15</v>
      </c>
      <c r="O21" s="28">
        <f aca="true" t="shared" si="5" ref="O21:O29">SUM(B21:N21)</f>
        <v>3636563.97</v>
      </c>
    </row>
    <row r="22" spans="1:23" ht="18.75" customHeight="1">
      <c r="A22" s="26" t="s">
        <v>33</v>
      </c>
      <c r="B22" s="28">
        <f>IF(B18&lt;&gt;0,ROUND((B18-1)*B21,2),0)</f>
        <v>95891.76</v>
      </c>
      <c r="C22" s="28">
        <f aca="true" t="shared" si="6" ref="C22:N22">IF(C18&lt;&gt;0,ROUND((C18-1)*C21,2),0)</f>
        <v>101038.21</v>
      </c>
      <c r="D22" s="28">
        <f t="shared" si="6"/>
        <v>124298.43</v>
      </c>
      <c r="E22" s="28">
        <f t="shared" si="6"/>
        <v>-17997.51</v>
      </c>
      <c r="F22" s="28">
        <f t="shared" si="6"/>
        <v>89911.1</v>
      </c>
      <c r="G22" s="28">
        <f t="shared" si="6"/>
        <v>148101.17</v>
      </c>
      <c r="H22" s="28">
        <f t="shared" si="6"/>
        <v>31160.49</v>
      </c>
      <c r="I22" s="28">
        <f t="shared" si="6"/>
        <v>66981.83</v>
      </c>
      <c r="J22" s="28">
        <f t="shared" si="6"/>
        <v>102992.96</v>
      </c>
      <c r="K22" s="28">
        <f t="shared" si="6"/>
        <v>109167.84</v>
      </c>
      <c r="L22" s="28">
        <f t="shared" si="6"/>
        <v>116900.18</v>
      </c>
      <c r="M22" s="28">
        <f t="shared" si="6"/>
        <v>31354.09</v>
      </c>
      <c r="N22" s="28">
        <f t="shared" si="6"/>
        <v>15234.37</v>
      </c>
      <c r="O22" s="28">
        <f t="shared" si="5"/>
        <v>1015034.9199999999</v>
      </c>
      <c r="W22" s="51"/>
    </row>
    <row r="23" spans="1:15" ht="18.75" customHeight="1">
      <c r="A23" s="26" t="s">
        <v>34</v>
      </c>
      <c r="B23" s="28">
        <v>25898.05</v>
      </c>
      <c r="C23" s="28">
        <v>19374.01</v>
      </c>
      <c r="D23" s="28">
        <v>16861.8</v>
      </c>
      <c r="E23" s="28">
        <v>5683.22</v>
      </c>
      <c r="F23" s="28">
        <v>17598.64</v>
      </c>
      <c r="G23" s="28">
        <v>26593.31</v>
      </c>
      <c r="H23" s="28">
        <v>4008.39</v>
      </c>
      <c r="I23" s="28">
        <v>19872.48</v>
      </c>
      <c r="J23" s="28">
        <v>14854.05</v>
      </c>
      <c r="K23" s="28">
        <v>29736.98</v>
      </c>
      <c r="L23" s="28">
        <v>22365.34</v>
      </c>
      <c r="M23" s="28">
        <v>13115.2</v>
      </c>
      <c r="N23" s="28">
        <v>6329.03</v>
      </c>
      <c r="O23" s="28">
        <f t="shared" si="5"/>
        <v>222290.5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1179.05</v>
      </c>
      <c r="C26" s="28">
        <v>852.29</v>
      </c>
      <c r="D26" s="28">
        <v>814.17</v>
      </c>
      <c r="E26" s="28">
        <v>250.51</v>
      </c>
      <c r="F26" s="28">
        <v>762.43</v>
      </c>
      <c r="G26" s="28">
        <v>1121.87</v>
      </c>
      <c r="H26" s="28">
        <v>201.5</v>
      </c>
      <c r="I26" s="28">
        <v>759.71</v>
      </c>
      <c r="J26" s="28">
        <v>814.17</v>
      </c>
      <c r="K26" s="28">
        <v>1198.11</v>
      </c>
      <c r="L26" s="28">
        <v>1037.45</v>
      </c>
      <c r="M26" s="28">
        <v>498.3</v>
      </c>
      <c r="N26" s="28">
        <v>226.02</v>
      </c>
      <c r="O26" s="28">
        <f t="shared" si="5"/>
        <v>9715.58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42672.14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385149.85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29601.79</v>
      </c>
      <c r="M30" s="28">
        <v>0</v>
      </c>
      <c r="N30" s="28">
        <v>0</v>
      </c>
      <c r="O30" s="28">
        <f>SUM(B30:N30)</f>
        <v>63805.73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-270000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-1044000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-270000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-1044000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-270000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-1044000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663369.9500000002</v>
      </c>
      <c r="C54" s="34">
        <f aca="true" t="shared" si="13" ref="C54:N54">+C20+C32</f>
        <v>460108.28</v>
      </c>
      <c r="D54" s="34">
        <f t="shared" si="13"/>
        <v>434993.2299999999</v>
      </c>
      <c r="E54" s="34">
        <f t="shared" si="13"/>
        <v>137243.26</v>
      </c>
      <c r="F54" s="34">
        <f t="shared" si="13"/>
        <v>417841.06</v>
      </c>
      <c r="G54" s="34">
        <f t="shared" si="13"/>
        <v>617924.3200000001</v>
      </c>
      <c r="H54" s="34">
        <f t="shared" si="13"/>
        <v>127572.37000000002</v>
      </c>
      <c r="I54" s="34">
        <f t="shared" si="13"/>
        <v>162472.87</v>
      </c>
      <c r="J54" s="34">
        <f t="shared" si="13"/>
        <v>444042.33999999997</v>
      </c>
      <c r="K54" s="34">
        <f t="shared" si="13"/>
        <v>249977.5</v>
      </c>
      <c r="L54" s="34">
        <f t="shared" si="13"/>
        <v>203890.2200000001</v>
      </c>
      <c r="M54" s="34">
        <f t="shared" si="13"/>
        <v>284279.61</v>
      </c>
      <c r="N54" s="34">
        <f t="shared" si="13"/>
        <v>124749.44</v>
      </c>
      <c r="O54" s="34">
        <f>SUM(B54:N54)</f>
        <v>4328464.450000001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663369.96</v>
      </c>
      <c r="C60" s="42">
        <f t="shared" si="14"/>
        <v>460108.27999999997</v>
      </c>
      <c r="D60" s="42">
        <f t="shared" si="14"/>
        <v>434993.24</v>
      </c>
      <c r="E60" s="42">
        <f t="shared" si="14"/>
        <v>137243.26</v>
      </c>
      <c r="F60" s="42">
        <f t="shared" si="14"/>
        <v>417841.07</v>
      </c>
      <c r="G60" s="42">
        <f t="shared" si="14"/>
        <v>617924.32</v>
      </c>
      <c r="H60" s="42">
        <f t="shared" si="14"/>
        <v>127572.37</v>
      </c>
      <c r="I60" s="42">
        <f t="shared" si="14"/>
        <v>162472.87</v>
      </c>
      <c r="J60" s="42">
        <f t="shared" si="14"/>
        <v>444042.34</v>
      </c>
      <c r="K60" s="42">
        <f t="shared" si="14"/>
        <v>249977.5</v>
      </c>
      <c r="L60" s="42">
        <f t="shared" si="14"/>
        <v>203890.22</v>
      </c>
      <c r="M60" s="42">
        <f t="shared" si="14"/>
        <v>284279.61</v>
      </c>
      <c r="N60" s="42">
        <f t="shared" si="14"/>
        <v>124749.44</v>
      </c>
      <c r="O60" s="34">
        <f t="shared" si="14"/>
        <v>4328464.48</v>
      </c>
      <c r="Q60"/>
    </row>
    <row r="61" spans="1:18" ht="18.75" customHeight="1">
      <c r="A61" s="26" t="s">
        <v>54</v>
      </c>
      <c r="B61" s="42">
        <v>551359.09</v>
      </c>
      <c r="C61" s="42">
        <v>333328.16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884687.25</v>
      </c>
      <c r="P61"/>
      <c r="Q61"/>
      <c r="R61" s="41"/>
    </row>
    <row r="62" spans="1:16" ht="18.75" customHeight="1">
      <c r="A62" s="26" t="s">
        <v>55</v>
      </c>
      <c r="B62" s="42">
        <v>112010.87</v>
      </c>
      <c r="C62" s="42">
        <v>126780.12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238790.99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434993.24</v>
      </c>
      <c r="E63" s="43">
        <v>0</v>
      </c>
      <c r="F63" s="43">
        <v>0</v>
      </c>
      <c r="G63" s="43">
        <v>0</v>
      </c>
      <c r="H63" s="42">
        <v>127572.37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562565.61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137243.26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137243.26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417841.07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417841.07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617924.32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617924.32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162472.87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162472.87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444042.34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444042.34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249977.5</v>
      </c>
      <c r="L69" s="29">
        <v>203890.22</v>
      </c>
      <c r="M69" s="43">
        <v>0</v>
      </c>
      <c r="N69" s="43">
        <v>0</v>
      </c>
      <c r="O69" s="34">
        <f t="shared" si="15"/>
        <v>453867.72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284279.61</v>
      </c>
      <c r="N70" s="43">
        <v>0</v>
      </c>
      <c r="O70" s="34">
        <f t="shared" si="15"/>
        <v>284279.61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124749.44</v>
      </c>
      <c r="O71" s="46">
        <f t="shared" si="15"/>
        <v>124749.44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2024-03-14T19:42:07Z</dcterms:modified>
  <cp:category/>
  <cp:version/>
  <cp:contentType/>
  <cp:contentStatus/>
</cp:coreProperties>
</file>