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<sst xmlns="http://schemas.openxmlformats.org/spreadsheetml/2006/main" count="89" uniqueCount="86">
  <si>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</si>
  <si>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</si>
  <si>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</si>
  <si>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</si>
  <si>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</si>
  <si>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</si>
  <si>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</si>
  <si>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</si>
  <si>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</si>
  <si>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</si>
  <si>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</si>
  <si>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</si>
  <si>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</si>
  <si>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</si>
  <si>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</si>
  <si>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</si>
  <si>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</si>
  <si>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</si>
  <si>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</si>
  <si>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</si>
  <si>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</si>
  <si>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</si>
  <si>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</si>
  <si>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</si>
  <si>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</si>
  <si>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</si>
  <si>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</si>
  <si>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</si>
  <si>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</si>
  <si>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</si>
  <si>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</si>
  <si>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</si>
  <si>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</si>
  <si>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</si>
  <si>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</si>
  <si>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</si>
  <si>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</si>
  <si>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</si>
  <si>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</si>
  <si>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</si>
  <si>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</si>
  <si>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</si>
  <si>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</si>
  <si>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</si>
  <si>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</si>
  <si>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</si>
  <si>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</si>
  <si>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</si>
  <si>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</si>
  <si>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</si>
  <si>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</si>
  <si>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</si>
  <si>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</si>
  <si>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</si>
  <si>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</si>
  <si>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</si>
  <si>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</si>
  <si>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</si>
  <si>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</si>
  <si>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</si>
  <si>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</si>
  <si>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</si>
  <si>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</si>
  <si>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</si>
  <si>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</si>
  <si>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</si>
  <si>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</si>
  <si>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</si>
  <si>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</si>
  <si>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</si>
  <si>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</si>
  <si>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</si>
  <si>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</si>
  <si>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</si>
  <si>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</si>
  <si>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</si>
  <si>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</si>
  <si>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</si>
  <si>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</si>
  <si>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</si>
  <si>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</si>
  <si>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</si>
  <si>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</si>
  <si>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</si>
  <si>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04/03/24 - VENCIMENTO 11/03/24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</si>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</sst>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403439</v>
      </c>
      <c r="C7" s="9">
        <f t="shared" si="0"/>
        <v>263712</v>
      </c>
      <c r="D7" s="9">
        <f t="shared" si="0"/>
        <v>244416</v>
      </c>
      <c r="E7" s="9">
        <f t="shared" si="0"/>
        <v>43138</v>
      </c>
      <c r="F7" s="9">
        <f t="shared" si="0"/>
        <v>188592</v>
      </c>
      <c r="G7" s="9">
        <f t="shared" si="0"/>
        <v>389319</v>
      </c>
      <c r="H7" s="9">
        <f t="shared" si="0"/>
        <v>48792</v>
      </c>
      <c r="I7" s="9">
        <f t="shared" si="0"/>
        <v>224016</v>
      </c>
      <c r="J7" s="9">
        <f t="shared" si="0"/>
        <v>216254</v>
      </c>
      <c r="K7" s="9">
        <f t="shared" si="0"/>
        <v>321786</v>
      </c>
      <c r="L7" s="9">
        <f t="shared" si="0"/>
        <v>250432</v>
      </c>
      <c r="M7" s="9">
        <f t="shared" si="0"/>
        <v>136632</v>
      </c>
      <c r="N7" s="9">
        <f t="shared" si="0"/>
        <v>87148</v>
      </c>
      <c r="O7" s="9">
        <f t="shared" si="0"/>
        <v>2817676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10223</v>
      </c>
      <c r="C8" s="11">
        <f t="shared" si="1"/>
        <v>9704</v>
      </c>
      <c r="D8" s="11">
        <f t="shared" si="1"/>
        <v>5752</v>
      </c>
      <c r="E8" s="11">
        <f t="shared" si="1"/>
        <v>1252</v>
      </c>
      <c r="F8" s="11">
        <f t="shared" si="1"/>
        <v>5504</v>
      </c>
      <c r="G8" s="11">
        <f t="shared" si="1"/>
        <v>13236</v>
      </c>
      <c r="H8" s="11">
        <f t="shared" si="1"/>
        <v>1814</v>
      </c>
      <c r="I8" s="11">
        <f t="shared" si="1"/>
        <v>10359</v>
      </c>
      <c r="J8" s="11">
        <f t="shared" si="1"/>
        <v>8119</v>
      </c>
      <c r="K8" s="11">
        <f t="shared" si="1"/>
        <v>4679</v>
      </c>
      <c r="L8" s="11">
        <f t="shared" si="1"/>
        <v>3338</v>
      </c>
      <c r="M8" s="11">
        <f t="shared" si="1"/>
        <v>5693</v>
      </c>
      <c r="N8" s="11">
        <f t="shared" si="1"/>
        <v>3417</v>
      </c>
      <c r="O8" s="11">
        <f t="shared" si="1"/>
        <v>83090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10223</v>
      </c>
      <c r="C9" s="11">
        <v>9704</v>
      </c>
      <c r="D9" s="11">
        <v>5752</v>
      </c>
      <c r="E9" s="11">
        <v>1252</v>
      </c>
      <c r="F9" s="11">
        <v>5504</v>
      </c>
      <c r="G9" s="11">
        <v>13236</v>
      </c>
      <c r="H9" s="11">
        <v>1814</v>
      </c>
      <c r="I9" s="11">
        <v>10359</v>
      </c>
      <c r="J9" s="11">
        <v>8119</v>
      </c>
      <c r="K9" s="11">
        <v>4677</v>
      </c>
      <c r="L9" s="11">
        <v>3336</v>
      </c>
      <c r="M9" s="11">
        <v>5693</v>
      </c>
      <c r="N9" s="11">
        <v>3390</v>
      </c>
      <c r="O9" s="11">
        <f>SUM(B9:N9)</f>
        <v>83059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2</v>
      </c>
      <c r="M10" s="13">
        <v>0</v>
      </c>
      <c r="N10" s="13">
        <v>27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393216</v>
      </c>
      <c r="C11" s="13">
        <v>254008</v>
      </c>
      <c r="D11" s="13">
        <v>238664</v>
      </c>
      <c r="E11" s="13">
        <v>41886</v>
      </c>
      <c r="F11" s="13">
        <v>183088</v>
      </c>
      <c r="G11" s="13">
        <v>376083</v>
      </c>
      <c r="H11" s="13">
        <v>46978</v>
      </c>
      <c r="I11" s="13">
        <v>213657</v>
      </c>
      <c r="J11" s="13">
        <v>208135</v>
      </c>
      <c r="K11" s="13">
        <v>317107</v>
      </c>
      <c r="L11" s="13">
        <v>247094</v>
      </c>
      <c r="M11" s="13">
        <v>130939</v>
      </c>
      <c r="N11" s="13">
        <v>83731</v>
      </c>
      <c r="O11" s="11">
        <f>SUM(B11:N11)</f>
        <v>2734586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29151</v>
      </c>
      <c r="C12" s="13">
        <v>23781</v>
      </c>
      <c r="D12" s="13">
        <v>19138</v>
      </c>
      <c r="E12" s="13">
        <v>4691</v>
      </c>
      <c r="F12" s="13">
        <v>17421</v>
      </c>
      <c r="G12" s="13">
        <v>38350</v>
      </c>
      <c r="H12" s="13">
        <v>5139</v>
      </c>
      <c r="I12" s="13">
        <v>21854</v>
      </c>
      <c r="J12" s="13">
        <v>18592</v>
      </c>
      <c r="K12" s="13">
        <v>23039</v>
      </c>
      <c r="L12" s="13">
        <v>17584</v>
      </c>
      <c r="M12" s="13">
        <v>7285</v>
      </c>
      <c r="N12" s="13">
        <v>3935</v>
      </c>
      <c r="O12" s="11">
        <f>SUM(B12:N12)</f>
        <v>229960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364065</v>
      </c>
      <c r="C13" s="15">
        <f t="shared" si="2"/>
        <v>230227</v>
      </c>
      <c r="D13" s="15">
        <f t="shared" si="2"/>
        <v>219526</v>
      </c>
      <c r="E13" s="15">
        <f t="shared" si="2"/>
        <v>37195</v>
      </c>
      <c r="F13" s="15">
        <f t="shared" si="2"/>
        <v>165667</v>
      </c>
      <c r="G13" s="15">
        <f t="shared" si="2"/>
        <v>337733</v>
      </c>
      <c r="H13" s="15">
        <f t="shared" si="2"/>
        <v>41839</v>
      </c>
      <c r="I13" s="15">
        <f t="shared" si="2"/>
        <v>191803</v>
      </c>
      <c r="J13" s="15">
        <f t="shared" si="2"/>
        <v>189543</v>
      </c>
      <c r="K13" s="15">
        <f t="shared" si="2"/>
        <v>294068</v>
      </c>
      <c r="L13" s="15">
        <f t="shared" si="2"/>
        <v>229510</v>
      </c>
      <c r="M13" s="15">
        <f t="shared" si="2"/>
        <v>123654</v>
      </c>
      <c r="N13" s="15">
        <f t="shared" si="2"/>
        <v>79796</v>
      </c>
      <c r="O13" s="11">
        <f>SUM(B13:N13)</f>
        <v>2504626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1.149698753522693</v>
      </c>
      <c r="C18" s="19">
        <v>1.228668573642792</v>
      </c>
      <c r="D18" s="19">
        <v>1.358559179222798</v>
      </c>
      <c r="E18" s="19">
        <v>1.193066580403038</v>
      </c>
      <c r="F18" s="19">
        <v>1.632187472508784</v>
      </c>
      <c r="G18" s="19">
        <v>1.361969459812738</v>
      </c>
      <c r="H18" s="19">
        <v>1.499730633077906</v>
      </c>
      <c r="I18" s="19">
        <v>1.448721865202749</v>
      </c>
      <c r="J18" s="19">
        <v>1.317789147517846</v>
      </c>
      <c r="K18" s="19">
        <v>1.09759318433479</v>
      </c>
      <c r="L18" s="19">
        <v>1.242495735176403</v>
      </c>
      <c r="M18" s="19">
        <v>1.166919358860106</v>
      </c>
      <c r="N18" s="19">
        <v>1.057057065878358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1497076.89</v>
      </c>
      <c r="C20" s="24">
        <f aca="true" t="shared" si="3" ref="C20:O20">SUM(C21:C31)</f>
        <v>1057014.35</v>
      </c>
      <c r="D20" s="24">
        <f t="shared" si="3"/>
        <v>938103.3099999999</v>
      </c>
      <c r="E20" s="24">
        <f t="shared" si="3"/>
        <v>256896.18999999997</v>
      </c>
      <c r="F20" s="24">
        <f t="shared" si="3"/>
        <v>1023791.7899999999</v>
      </c>
      <c r="G20" s="24">
        <f t="shared" si="3"/>
        <v>1461251.7500000002</v>
      </c>
      <c r="H20" s="24">
        <f t="shared" si="3"/>
        <v>283738.98</v>
      </c>
      <c r="I20" s="24">
        <f t="shared" si="3"/>
        <v>1073157.98</v>
      </c>
      <c r="J20" s="24">
        <f t="shared" si="3"/>
        <v>932722.0000000002</v>
      </c>
      <c r="K20" s="24">
        <f t="shared" si="3"/>
        <v>1135772.6600000001</v>
      </c>
      <c r="L20" s="24">
        <f t="shared" si="3"/>
        <v>1142150.5500000003</v>
      </c>
      <c r="M20" s="24">
        <f t="shared" si="3"/>
        <v>659964.9</v>
      </c>
      <c r="N20" s="24">
        <f t="shared" si="3"/>
        <v>341162.35000000003</v>
      </c>
      <c r="O20" s="24">
        <f t="shared" si="3"/>
        <v>11802803.700000001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1190951.93</v>
      </c>
      <c r="C21" s="28">
        <f aca="true" t="shared" si="4" ref="C21:N21">ROUND((C15+C16)*C7,2)</f>
        <v>804216.12</v>
      </c>
      <c r="D21" s="28">
        <f t="shared" si="4"/>
        <v>653690.59</v>
      </c>
      <c r="E21" s="28">
        <f t="shared" si="4"/>
        <v>197097.52</v>
      </c>
      <c r="F21" s="28">
        <f t="shared" si="4"/>
        <v>584616.34</v>
      </c>
      <c r="G21" s="28">
        <f t="shared" si="4"/>
        <v>992997.04</v>
      </c>
      <c r="H21" s="28">
        <f t="shared" si="4"/>
        <v>167093.08</v>
      </c>
      <c r="I21" s="28">
        <f t="shared" si="4"/>
        <v>678342.85</v>
      </c>
      <c r="J21" s="28">
        <f t="shared" si="4"/>
        <v>658644.81</v>
      </c>
      <c r="K21" s="28">
        <f t="shared" si="4"/>
        <v>926389.72</v>
      </c>
      <c r="L21" s="28">
        <f t="shared" si="4"/>
        <v>820916.1</v>
      </c>
      <c r="M21" s="28">
        <f t="shared" si="4"/>
        <v>516810.54</v>
      </c>
      <c r="N21" s="28">
        <f t="shared" si="4"/>
        <v>297758.57</v>
      </c>
      <c r="O21" s="28">
        <f aca="true" t="shared" si="5" ref="O21:O29">SUM(B21:N21)</f>
        <v>8489525.209999999</v>
      </c>
    </row>
    <row r="22" spans="1:23" ht="18.75" customHeight="1">
      <c r="A22" s="26" t="s">
        <v>33</v>
      </c>
      <c r="B22" s="28">
        <f>IF(B18&lt;&gt;0,ROUND((B18-1)*B21,2),0)</f>
        <v>178284.02</v>
      </c>
      <c r="C22" s="28">
        <f aca="true" t="shared" si="6" ref="C22:N22">IF(C18&lt;&gt;0,ROUND((C18-1)*C21,2),0)</f>
        <v>183898.95</v>
      </c>
      <c r="D22" s="28">
        <f t="shared" si="6"/>
        <v>234386.76</v>
      </c>
      <c r="E22" s="28">
        <f t="shared" si="6"/>
        <v>38052.94</v>
      </c>
      <c r="F22" s="28">
        <f t="shared" si="6"/>
        <v>369587.13</v>
      </c>
      <c r="G22" s="28">
        <f t="shared" si="6"/>
        <v>359434.6</v>
      </c>
      <c r="H22" s="28">
        <f t="shared" si="6"/>
        <v>83501.53</v>
      </c>
      <c r="I22" s="28">
        <f t="shared" si="6"/>
        <v>304387.27</v>
      </c>
      <c r="J22" s="28">
        <f t="shared" si="6"/>
        <v>209310.17</v>
      </c>
      <c r="K22" s="28">
        <f t="shared" si="6"/>
        <v>90409.32</v>
      </c>
      <c r="L22" s="28">
        <f t="shared" si="6"/>
        <v>199068.65</v>
      </c>
      <c r="M22" s="28">
        <f t="shared" si="6"/>
        <v>86265.68</v>
      </c>
      <c r="N22" s="28">
        <f t="shared" si="6"/>
        <v>16989.23</v>
      </c>
      <c r="O22" s="28">
        <f t="shared" si="5"/>
        <v>2353576.25</v>
      </c>
      <c r="W22" s="51"/>
    </row>
    <row r="23" spans="1:15" ht="18.75" customHeight="1">
      <c r="A23" s="26" t="s">
        <v>34</v>
      </c>
      <c r="B23" s="28">
        <v>63782.65</v>
      </c>
      <c r="C23" s="28">
        <v>40509.22</v>
      </c>
      <c r="D23" s="28">
        <v>29857.23</v>
      </c>
      <c r="E23" s="28">
        <v>10785.7</v>
      </c>
      <c r="F23" s="28">
        <v>39675.37</v>
      </c>
      <c r="G23" s="28">
        <v>63085.29</v>
      </c>
      <c r="H23" s="28">
        <v>7015.14</v>
      </c>
      <c r="I23" s="28">
        <v>44074.82</v>
      </c>
      <c r="J23" s="28">
        <v>35547.25</v>
      </c>
      <c r="K23" s="28">
        <v>44874.81</v>
      </c>
      <c r="L23" s="28">
        <v>49069.42</v>
      </c>
      <c r="M23" s="28">
        <v>25061.24</v>
      </c>
      <c r="N23" s="28">
        <v>15571.84</v>
      </c>
      <c r="O23" s="28">
        <f t="shared" si="5"/>
        <v>468909.98000000004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1149.1</v>
      </c>
      <c r="C26" s="28">
        <v>825.06</v>
      </c>
      <c r="D26" s="28">
        <v>735.2</v>
      </c>
      <c r="E26" s="28">
        <v>198.78</v>
      </c>
      <c r="F26" s="28">
        <v>795.11</v>
      </c>
      <c r="G26" s="28">
        <v>1132.76</v>
      </c>
      <c r="H26" s="28">
        <v>206.95</v>
      </c>
      <c r="I26" s="28">
        <v>822.34</v>
      </c>
      <c r="J26" s="28">
        <v>724.31</v>
      </c>
      <c r="K26" s="28">
        <v>874.08</v>
      </c>
      <c r="L26" s="28">
        <v>879.52</v>
      </c>
      <c r="M26" s="28">
        <v>503.75</v>
      </c>
      <c r="N26" s="28">
        <v>266.84</v>
      </c>
      <c r="O26" s="28">
        <f t="shared" si="5"/>
        <v>9113.800000000001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40978.97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383456.67999999993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29542.33</v>
      </c>
      <c r="L30" s="28">
        <v>28775.55</v>
      </c>
      <c r="M30" s="28">
        <v>0</v>
      </c>
      <c r="N30" s="28">
        <v>0</v>
      </c>
      <c r="O30" s="28">
        <f>SUM(B30:N30)</f>
        <v>58317.880000000005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-44981.2</v>
      </c>
      <c r="C32" s="28">
        <f aca="true" t="shared" si="7" ref="C32:O32">+C33+C35+C48+C49+C50+C55-C56</f>
        <v>-42697.6</v>
      </c>
      <c r="D32" s="28">
        <f t="shared" si="7"/>
        <v>-25308.8</v>
      </c>
      <c r="E32" s="28">
        <f t="shared" si="7"/>
        <v>-5508.8</v>
      </c>
      <c r="F32" s="28">
        <f t="shared" si="7"/>
        <v>-24217.6</v>
      </c>
      <c r="G32" s="28">
        <f t="shared" si="7"/>
        <v>-58238.4</v>
      </c>
      <c r="H32" s="28">
        <f t="shared" si="7"/>
        <v>-7981.6</v>
      </c>
      <c r="I32" s="28">
        <f t="shared" si="7"/>
        <v>-45579.6</v>
      </c>
      <c r="J32" s="28">
        <f t="shared" si="7"/>
        <v>-35723.6</v>
      </c>
      <c r="K32" s="28">
        <f t="shared" si="7"/>
        <v>-20578.8</v>
      </c>
      <c r="L32" s="28">
        <f t="shared" si="7"/>
        <v>-14678.4</v>
      </c>
      <c r="M32" s="28">
        <f t="shared" si="7"/>
        <v>-25049.2</v>
      </c>
      <c r="N32" s="28">
        <f t="shared" si="7"/>
        <v>-14916</v>
      </c>
      <c r="O32" s="28">
        <f t="shared" si="7"/>
        <v>-365459.60000000003</v>
      </c>
    </row>
    <row r="33" spans="1:15" ht="18.75" customHeight="1">
      <c r="A33" s="26" t="s">
        <v>38</v>
      </c>
      <c r="B33" s="29">
        <f>+B34</f>
        <v>-44981.2</v>
      </c>
      <c r="C33" s="29">
        <f>+C34</f>
        <v>-42697.6</v>
      </c>
      <c r="D33" s="29">
        <f aca="true" t="shared" si="8" ref="D33:O33">+D34</f>
        <v>-25308.8</v>
      </c>
      <c r="E33" s="29">
        <f t="shared" si="8"/>
        <v>-5508.8</v>
      </c>
      <c r="F33" s="29">
        <f t="shared" si="8"/>
        <v>-24217.6</v>
      </c>
      <c r="G33" s="29">
        <f t="shared" si="8"/>
        <v>-58238.4</v>
      </c>
      <c r="H33" s="29">
        <f t="shared" si="8"/>
        <v>-7981.6</v>
      </c>
      <c r="I33" s="29">
        <f t="shared" si="8"/>
        <v>-45579.6</v>
      </c>
      <c r="J33" s="29">
        <f t="shared" si="8"/>
        <v>-35723.6</v>
      </c>
      <c r="K33" s="29">
        <f t="shared" si="8"/>
        <v>-20578.8</v>
      </c>
      <c r="L33" s="29">
        <f t="shared" si="8"/>
        <v>-14678.4</v>
      </c>
      <c r="M33" s="29">
        <f t="shared" si="8"/>
        <v>-25049.2</v>
      </c>
      <c r="N33" s="29">
        <f t="shared" si="8"/>
        <v>-14916</v>
      </c>
      <c r="O33" s="29">
        <f t="shared" si="8"/>
        <v>-365459.60000000003</v>
      </c>
    </row>
    <row r="34" spans="1:26" ht="18.75" customHeight="1">
      <c r="A34" s="27" t="s">
        <v>39</v>
      </c>
      <c r="B34" s="16">
        <f>ROUND((-B9)*$G$3,2)</f>
        <v>-44981.2</v>
      </c>
      <c r="C34" s="16">
        <f aca="true" t="shared" si="9" ref="C34:N34">ROUND((-C9)*$G$3,2)</f>
        <v>-42697.6</v>
      </c>
      <c r="D34" s="16">
        <f t="shared" si="9"/>
        <v>-25308.8</v>
      </c>
      <c r="E34" s="16">
        <f t="shared" si="9"/>
        <v>-5508.8</v>
      </c>
      <c r="F34" s="16">
        <f t="shared" si="9"/>
        <v>-24217.6</v>
      </c>
      <c r="G34" s="16">
        <f t="shared" si="9"/>
        <v>-58238.4</v>
      </c>
      <c r="H34" s="16">
        <f t="shared" si="9"/>
        <v>-7981.6</v>
      </c>
      <c r="I34" s="16">
        <f t="shared" si="9"/>
        <v>-45579.6</v>
      </c>
      <c r="J34" s="16">
        <f t="shared" si="9"/>
        <v>-35723.6</v>
      </c>
      <c r="K34" s="16">
        <f t="shared" si="9"/>
        <v>-20578.8</v>
      </c>
      <c r="L34" s="16">
        <f t="shared" si="9"/>
        <v>-14678.4</v>
      </c>
      <c r="M34" s="16">
        <f t="shared" si="9"/>
        <v>-25049.2</v>
      </c>
      <c r="N34" s="16">
        <f t="shared" si="9"/>
        <v>-14916</v>
      </c>
      <c r="O34" s="30">
        <f aca="true" t="shared" si="10" ref="O34:O56">SUM(B34:N34)</f>
        <v>-365459.60000000003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60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1452095.69</v>
      </c>
      <c r="C54" s="34">
        <f aca="true" t="shared" si="13" ref="C54:N54">+C20+C32</f>
        <v>1014316.7500000001</v>
      </c>
      <c r="D54" s="34">
        <f t="shared" si="13"/>
        <v>912794.5099999999</v>
      </c>
      <c r="E54" s="34">
        <f t="shared" si="13"/>
        <v>251387.38999999998</v>
      </c>
      <c r="F54" s="34">
        <f t="shared" si="13"/>
        <v>999574.19</v>
      </c>
      <c r="G54" s="34">
        <f t="shared" si="13"/>
        <v>1403013.3500000003</v>
      </c>
      <c r="H54" s="34">
        <f t="shared" si="13"/>
        <v>275757.38</v>
      </c>
      <c r="I54" s="34">
        <f t="shared" si="13"/>
        <v>1027578.38</v>
      </c>
      <c r="J54" s="34">
        <f t="shared" si="13"/>
        <v>896998.4000000003</v>
      </c>
      <c r="K54" s="34">
        <f t="shared" si="13"/>
        <v>1115193.86</v>
      </c>
      <c r="L54" s="34">
        <f t="shared" si="13"/>
        <v>1127472.1500000004</v>
      </c>
      <c r="M54" s="34">
        <f t="shared" si="13"/>
        <v>634915.7000000001</v>
      </c>
      <c r="N54" s="34">
        <f t="shared" si="13"/>
        <v>326246.35000000003</v>
      </c>
      <c r="O54" s="34">
        <f>SUM(B54:N54)</f>
        <v>11437344.1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1452095.6800000002</v>
      </c>
      <c r="C60" s="42">
        <f t="shared" si="14"/>
        <v>1014316.75</v>
      </c>
      <c r="D60" s="42">
        <f t="shared" si="14"/>
        <v>912794.51</v>
      </c>
      <c r="E60" s="42">
        <f t="shared" si="14"/>
        <v>251387.4</v>
      </c>
      <c r="F60" s="42">
        <f t="shared" si="14"/>
        <v>999574.19</v>
      </c>
      <c r="G60" s="42">
        <f t="shared" si="14"/>
        <v>1403013.35</v>
      </c>
      <c r="H60" s="42">
        <f t="shared" si="14"/>
        <v>275757.39</v>
      </c>
      <c r="I60" s="42">
        <f t="shared" si="14"/>
        <v>1027578.38</v>
      </c>
      <c r="J60" s="42">
        <f t="shared" si="14"/>
        <v>896998.4</v>
      </c>
      <c r="K60" s="42">
        <f t="shared" si="14"/>
        <v>1115193.86</v>
      </c>
      <c r="L60" s="42">
        <f t="shared" si="14"/>
        <v>1127472.15</v>
      </c>
      <c r="M60" s="42">
        <f t="shared" si="14"/>
        <v>634915.7</v>
      </c>
      <c r="N60" s="42">
        <f t="shared" si="14"/>
        <v>326246.35</v>
      </c>
      <c r="O60" s="34">
        <f t="shared" si="14"/>
        <v>11437344.109999998</v>
      </c>
      <c r="Q60"/>
    </row>
    <row r="61" spans="1:18" ht="18.75" customHeight="1">
      <c r="A61" s="26" t="s">
        <v>54</v>
      </c>
      <c r="B61" s="42">
        <v>1194170.55</v>
      </c>
      <c r="C61" s="42">
        <v>726816.17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1920986.7200000002</v>
      </c>
      <c r="P61"/>
      <c r="Q61"/>
      <c r="R61" s="41"/>
    </row>
    <row r="62" spans="1:16" ht="18.75" customHeight="1">
      <c r="A62" s="26" t="s">
        <v>55</v>
      </c>
      <c r="B62" s="42">
        <v>257925.13</v>
      </c>
      <c r="C62" s="42">
        <v>287500.58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545425.71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912794.51</v>
      </c>
      <c r="E63" s="43">
        <v>0</v>
      </c>
      <c r="F63" s="43">
        <v>0</v>
      </c>
      <c r="G63" s="43">
        <v>0</v>
      </c>
      <c r="H63" s="42">
        <v>275757.39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1188551.9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251387.4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251387.4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999574.19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999574.19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1403013.35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1403013.35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1027578.38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1027578.38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896998.4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896998.4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1115193.86</v>
      </c>
      <c r="L69" s="29">
        <v>1127472.15</v>
      </c>
      <c r="M69" s="43">
        <v>0</v>
      </c>
      <c r="N69" s="43">
        <v>0</v>
      </c>
      <c r="O69" s="34">
        <f t="shared" si="15"/>
        <v>2242666.01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634915.7</v>
      </c>
      <c r="N70" s="43">
        <v>0</v>
      </c>
      <c r="O70" s="34">
        <f t="shared" si="15"/>
        <v>634915.7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326246.35</v>
      </c>
      <c r="O71" s="46">
        <f t="shared" si="15"/>
        <v>326246.35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2024-03-08T15:36:37Z</dcterms:modified>
  <cp:category/>
  <cp:version/>
  <cp:contentType/>
  <cp:contentStatus/>
</cp:coreProperties>
</file>