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<sst xmlns="http://schemas.openxmlformats.org/spreadsheetml/2006/main" count="89" uniqueCount="86">
  <si>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</si>
  <si>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</si>
  <si>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</si>
  <si>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</si>
  <si>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</si>
  <si>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</si>
  <si>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</si>
  <si>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</si>
  <si>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</si>
  <si>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</si>
  <si>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</si>
  <si>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</si>
  <si>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</si>
  <si>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</si>
  <si>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</si>
  <si>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</si>
  <si>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</si>
  <si>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</si>
  <si>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</si>
  <si>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</si>
  <si>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</si>
  <si>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</si>
  <si>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</si>
  <si>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</si>
  <si>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</si>
  <si>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</si>
  <si>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</si>
  <si>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</si>
  <si>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</si>
  <si>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</si>
  <si>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</si>
  <si>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</si>
  <si>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</si>
  <si>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</si>
  <si>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</si>
  <si>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</si>
  <si>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</si>
  <si>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</si>
  <si>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</si>
  <si>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</si>
  <si>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</si>
  <si>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</si>
  <si>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</si>
  <si>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</si>
  <si>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</si>
  <si>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</si>
  <si>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</si>
  <si>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</si>
  <si>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</si>
  <si>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</si>
  <si>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</si>
  <si>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</si>
  <si>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</si>
  <si>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</si>
  <si>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</si>
  <si>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</si>
  <si>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</si>
  <si>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</si>
  <si>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</si>
  <si>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</si>
  <si>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</si>
  <si>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</si>
  <si>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</si>
  <si>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</si>
  <si>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</si>
  <si>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</si>
  <si>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</si>
  <si>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</si>
  <si>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</si>
  <si>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</si>
  <si>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</si>
  <si>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</si>
  <si>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</si>
  <si>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</si>
  <si>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</si>
  <si>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</si>
  <si>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</si>
  <si>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</si>
  <si>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</si>
  <si>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</si>
  <si>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</si>
  <si>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</si>
  <si>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</si>
  <si>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</si>
  <si>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02/03/24 - VENCIMENTO 08/03/24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</si>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</sst>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266776</v>
      </c>
      <c r="C7" s="9">
        <f t="shared" si="0"/>
        <v>171893</v>
      </c>
      <c r="D7" s="9">
        <f t="shared" si="0"/>
        <v>178495</v>
      </c>
      <c r="E7" s="9">
        <f t="shared" si="0"/>
        <v>46860</v>
      </c>
      <c r="F7" s="9">
        <f t="shared" si="0"/>
        <v>125888</v>
      </c>
      <c r="G7" s="9">
        <f t="shared" si="0"/>
        <v>236133</v>
      </c>
      <c r="H7" s="9">
        <f t="shared" si="0"/>
        <v>31910</v>
      </c>
      <c r="I7" s="9">
        <f t="shared" si="0"/>
        <v>174813</v>
      </c>
      <c r="J7" s="9">
        <f t="shared" si="0"/>
        <v>140047</v>
      </c>
      <c r="K7" s="9">
        <f t="shared" si="0"/>
        <v>221829</v>
      </c>
      <c r="L7" s="9">
        <f t="shared" si="0"/>
        <v>169291</v>
      </c>
      <c r="M7" s="9">
        <f t="shared" si="0"/>
        <v>81472</v>
      </c>
      <c r="N7" s="9">
        <f t="shared" si="0"/>
        <v>50694</v>
      </c>
      <c r="O7" s="9">
        <f t="shared" si="0"/>
        <v>1896101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8679</v>
      </c>
      <c r="C8" s="11">
        <f t="shared" si="1"/>
        <v>8195</v>
      </c>
      <c r="D8" s="11">
        <f t="shared" si="1"/>
        <v>5333</v>
      </c>
      <c r="E8" s="11">
        <f t="shared" si="1"/>
        <v>1732</v>
      </c>
      <c r="F8" s="11">
        <f t="shared" si="1"/>
        <v>4855</v>
      </c>
      <c r="G8" s="11">
        <f t="shared" si="1"/>
        <v>10722</v>
      </c>
      <c r="H8" s="11">
        <f t="shared" si="1"/>
        <v>1590</v>
      </c>
      <c r="I8" s="11">
        <f t="shared" si="1"/>
        <v>10657</v>
      </c>
      <c r="J8" s="11">
        <f t="shared" si="1"/>
        <v>6288</v>
      </c>
      <c r="K8" s="11">
        <f t="shared" si="1"/>
        <v>4313</v>
      </c>
      <c r="L8" s="11">
        <f t="shared" si="1"/>
        <v>2812</v>
      </c>
      <c r="M8" s="11">
        <f t="shared" si="1"/>
        <v>3840</v>
      </c>
      <c r="N8" s="11">
        <f t="shared" si="1"/>
        <v>2420</v>
      </c>
      <c r="O8" s="11">
        <f t="shared" si="1"/>
        <v>71436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8679</v>
      </c>
      <c r="C9" s="11">
        <v>8195</v>
      </c>
      <c r="D9" s="11">
        <v>5333</v>
      </c>
      <c r="E9" s="11">
        <v>1732</v>
      </c>
      <c r="F9" s="11">
        <v>4855</v>
      </c>
      <c r="G9" s="11">
        <v>10722</v>
      </c>
      <c r="H9" s="11">
        <v>1590</v>
      </c>
      <c r="I9" s="11">
        <v>10657</v>
      </c>
      <c r="J9" s="11">
        <v>6288</v>
      </c>
      <c r="K9" s="11">
        <v>4313</v>
      </c>
      <c r="L9" s="11">
        <v>2808</v>
      </c>
      <c r="M9" s="11">
        <v>3840</v>
      </c>
      <c r="N9" s="11">
        <v>2412</v>
      </c>
      <c r="O9" s="11">
        <f>SUM(B9:N9)</f>
        <v>71424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8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258097</v>
      </c>
      <c r="C11" s="13">
        <v>163698</v>
      </c>
      <c r="D11" s="13">
        <v>173162</v>
      </c>
      <c r="E11" s="13">
        <v>45128</v>
      </c>
      <c r="F11" s="13">
        <v>121033</v>
      </c>
      <c r="G11" s="13">
        <v>225411</v>
      </c>
      <c r="H11" s="13">
        <v>30320</v>
      </c>
      <c r="I11" s="13">
        <v>164156</v>
      </c>
      <c r="J11" s="13">
        <v>133759</v>
      </c>
      <c r="K11" s="13">
        <v>217516</v>
      </c>
      <c r="L11" s="13">
        <v>166479</v>
      </c>
      <c r="M11" s="13">
        <v>77632</v>
      </c>
      <c r="N11" s="13">
        <v>48274</v>
      </c>
      <c r="O11" s="11">
        <f>SUM(B11:N11)</f>
        <v>1824665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20765</v>
      </c>
      <c r="C12" s="13">
        <v>17379</v>
      </c>
      <c r="D12" s="13">
        <v>15157</v>
      </c>
      <c r="E12" s="13">
        <v>5589</v>
      </c>
      <c r="F12" s="13">
        <v>12687</v>
      </c>
      <c r="G12" s="13">
        <v>25436</v>
      </c>
      <c r="H12" s="13">
        <v>3793</v>
      </c>
      <c r="I12" s="13">
        <v>18656</v>
      </c>
      <c r="J12" s="13">
        <v>12979</v>
      </c>
      <c r="K12" s="13">
        <v>16873</v>
      </c>
      <c r="L12" s="13">
        <v>12351</v>
      </c>
      <c r="M12" s="13">
        <v>4778</v>
      </c>
      <c r="N12" s="13">
        <v>2479</v>
      </c>
      <c r="O12" s="11">
        <f>SUM(B12:N12)</f>
        <v>168922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237332</v>
      </c>
      <c r="C13" s="15">
        <f t="shared" si="2"/>
        <v>146319</v>
      </c>
      <c r="D13" s="15">
        <f t="shared" si="2"/>
        <v>158005</v>
      </c>
      <c r="E13" s="15">
        <f t="shared" si="2"/>
        <v>39539</v>
      </c>
      <c r="F13" s="15">
        <f t="shared" si="2"/>
        <v>108346</v>
      </c>
      <c r="G13" s="15">
        <f t="shared" si="2"/>
        <v>199975</v>
      </c>
      <c r="H13" s="15">
        <f t="shared" si="2"/>
        <v>26527</v>
      </c>
      <c r="I13" s="15">
        <f t="shared" si="2"/>
        <v>145500</v>
      </c>
      <c r="J13" s="15">
        <f t="shared" si="2"/>
        <v>120780</v>
      </c>
      <c r="K13" s="15">
        <f t="shared" si="2"/>
        <v>200643</v>
      </c>
      <c r="L13" s="15">
        <f t="shared" si="2"/>
        <v>154128</v>
      </c>
      <c r="M13" s="15">
        <f t="shared" si="2"/>
        <v>72854</v>
      </c>
      <c r="N13" s="15">
        <f t="shared" si="2"/>
        <v>45795</v>
      </c>
      <c r="O13" s="11">
        <f>SUM(B13:N13)</f>
        <v>1655743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1.156337936008842</v>
      </c>
      <c r="C18" s="19">
        <v>1.288668899948033</v>
      </c>
      <c r="D18" s="19">
        <v>1.444001656306184</v>
      </c>
      <c r="E18" s="19">
        <v>0.873756582228012</v>
      </c>
      <c r="F18" s="19">
        <v>1.39890214865444</v>
      </c>
      <c r="G18" s="19">
        <v>1.361034857678736</v>
      </c>
      <c r="H18" s="19">
        <v>1.42713408459646</v>
      </c>
      <c r="I18" s="19">
        <v>1.129992725534504</v>
      </c>
      <c r="J18" s="19">
        <v>1.278453877267775</v>
      </c>
      <c r="K18" s="19">
        <v>1.239705860367964</v>
      </c>
      <c r="L18" s="19">
        <v>1.269452385716737</v>
      </c>
      <c r="M18" s="19">
        <v>1.158050373758725</v>
      </c>
      <c r="N18" s="19">
        <v>1.207772239518793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1016180.7899999999</v>
      </c>
      <c r="C20" s="24">
        <f aca="true" t="shared" si="3" ref="C20:O20">SUM(C21:C31)</f>
        <v>734265.6299999999</v>
      </c>
      <c r="D20" s="24">
        <f t="shared" si="3"/>
        <v>732690.4000000001</v>
      </c>
      <c r="E20" s="24">
        <f t="shared" si="3"/>
        <v>206028.37</v>
      </c>
      <c r="F20" s="24">
        <f t="shared" si="3"/>
        <v>602009.64</v>
      </c>
      <c r="G20" s="24">
        <f t="shared" si="3"/>
        <v>902816.66</v>
      </c>
      <c r="H20" s="24">
        <f t="shared" si="3"/>
        <v>187795.15</v>
      </c>
      <c r="I20" s="24">
        <f t="shared" si="3"/>
        <v>674265.4600000001</v>
      </c>
      <c r="J20" s="24">
        <f t="shared" si="3"/>
        <v>596429.06</v>
      </c>
      <c r="K20" s="24">
        <f t="shared" si="3"/>
        <v>905568.4</v>
      </c>
      <c r="L20" s="24">
        <f t="shared" si="3"/>
        <v>811156.6200000001</v>
      </c>
      <c r="M20" s="24">
        <f t="shared" si="3"/>
        <v>406237.99000000005</v>
      </c>
      <c r="N20" s="24">
        <f t="shared" si="3"/>
        <v>229977.19</v>
      </c>
      <c r="O20" s="24">
        <f t="shared" si="3"/>
        <v>8005421.360000001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787522.75</v>
      </c>
      <c r="C21" s="28">
        <f aca="true" t="shared" si="4" ref="C21:N21">ROUND((C15+C16)*C7,2)</f>
        <v>524204.89</v>
      </c>
      <c r="D21" s="28">
        <f t="shared" si="4"/>
        <v>477384.88</v>
      </c>
      <c r="E21" s="28">
        <f t="shared" si="4"/>
        <v>214103.34</v>
      </c>
      <c r="F21" s="28">
        <f t="shared" si="4"/>
        <v>390240.21</v>
      </c>
      <c r="G21" s="28">
        <f t="shared" si="4"/>
        <v>602280.83</v>
      </c>
      <c r="H21" s="28">
        <f t="shared" si="4"/>
        <v>109278.99</v>
      </c>
      <c r="I21" s="28">
        <f t="shared" si="4"/>
        <v>529351.25</v>
      </c>
      <c r="J21" s="28">
        <f t="shared" si="4"/>
        <v>426541.15</v>
      </c>
      <c r="K21" s="28">
        <f t="shared" si="4"/>
        <v>638623.51</v>
      </c>
      <c r="L21" s="28">
        <f t="shared" si="4"/>
        <v>554935.9</v>
      </c>
      <c r="M21" s="28">
        <f t="shared" si="4"/>
        <v>308167.84</v>
      </c>
      <c r="N21" s="28">
        <f t="shared" si="4"/>
        <v>173206.19</v>
      </c>
      <c r="O21" s="28">
        <f aca="true" t="shared" si="5" ref="O21:O29">SUM(B21:N21)</f>
        <v>5735841.730000001</v>
      </c>
    </row>
    <row r="22" spans="1:23" ht="18.75" customHeight="1">
      <c r="A22" s="26" t="s">
        <v>33</v>
      </c>
      <c r="B22" s="28">
        <f>IF(B18&lt;&gt;0,ROUND((B18-1)*B21,2),0)</f>
        <v>123119.68</v>
      </c>
      <c r="C22" s="28">
        <f aca="true" t="shared" si="6" ref="C22:N22">IF(C18&lt;&gt;0,ROUND((C18-1)*C21,2),0)</f>
        <v>151321.65</v>
      </c>
      <c r="D22" s="28">
        <f t="shared" si="6"/>
        <v>211959.68</v>
      </c>
      <c r="E22" s="28">
        <f t="shared" si="6"/>
        <v>-27029.14</v>
      </c>
      <c r="F22" s="28">
        <f t="shared" si="6"/>
        <v>155667.66</v>
      </c>
      <c r="G22" s="28">
        <f t="shared" si="6"/>
        <v>217444.37</v>
      </c>
      <c r="H22" s="28">
        <f t="shared" si="6"/>
        <v>46676.78</v>
      </c>
      <c r="I22" s="28">
        <f t="shared" si="6"/>
        <v>68811.81</v>
      </c>
      <c r="J22" s="28">
        <f t="shared" si="6"/>
        <v>118772.04</v>
      </c>
      <c r="K22" s="28">
        <f t="shared" si="6"/>
        <v>153081.8</v>
      </c>
      <c r="L22" s="28">
        <f t="shared" si="6"/>
        <v>149528.8</v>
      </c>
      <c r="M22" s="28">
        <f t="shared" si="6"/>
        <v>48706.04</v>
      </c>
      <c r="N22" s="28">
        <f t="shared" si="6"/>
        <v>35987.44</v>
      </c>
      <c r="O22" s="28">
        <f t="shared" si="5"/>
        <v>1454048.61</v>
      </c>
      <c r="W22" s="51"/>
    </row>
    <row r="23" spans="1:15" ht="18.75" customHeight="1">
      <c r="A23" s="26" t="s">
        <v>34</v>
      </c>
      <c r="B23" s="28">
        <v>41354.82</v>
      </c>
      <c r="C23" s="28">
        <v>30226.49</v>
      </c>
      <c r="D23" s="28">
        <v>22959.27</v>
      </c>
      <c r="E23" s="28">
        <v>7931.51</v>
      </c>
      <c r="F23" s="28">
        <v>26218.77</v>
      </c>
      <c r="G23" s="28">
        <v>37343.03</v>
      </c>
      <c r="H23" s="28">
        <v>5699.26</v>
      </c>
      <c r="I23" s="28">
        <v>29730.3</v>
      </c>
      <c r="J23" s="28">
        <v>21860.7</v>
      </c>
      <c r="K23" s="28">
        <v>35127.78</v>
      </c>
      <c r="L23" s="28">
        <v>32394.04</v>
      </c>
      <c r="M23" s="28">
        <v>17539.39</v>
      </c>
      <c r="N23" s="28">
        <v>9919.07</v>
      </c>
      <c r="O23" s="28">
        <f t="shared" si="5"/>
        <v>318304.43000000005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1274.35</v>
      </c>
      <c r="C26" s="28">
        <v>947.6</v>
      </c>
      <c r="D26" s="28">
        <v>953.04</v>
      </c>
      <c r="E26" s="28">
        <v>261.41</v>
      </c>
      <c r="F26" s="28">
        <v>765.16</v>
      </c>
      <c r="G26" s="28">
        <v>1146.37</v>
      </c>
      <c r="H26" s="28">
        <v>217.84</v>
      </c>
      <c r="I26" s="28">
        <v>841.4</v>
      </c>
      <c r="J26" s="28">
        <v>759.71</v>
      </c>
      <c r="K26" s="28">
        <v>1151.82</v>
      </c>
      <c r="L26" s="28">
        <v>1026.56</v>
      </c>
      <c r="M26" s="28">
        <v>501.03</v>
      </c>
      <c r="N26" s="28">
        <v>288.62</v>
      </c>
      <c r="O26" s="28">
        <f t="shared" si="5"/>
        <v>10134.91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860.2</v>
      </c>
      <c r="L27" s="28">
        <v>753.86</v>
      </c>
      <c r="M27" s="28">
        <v>425.33</v>
      </c>
      <c r="N27" s="28">
        <v>223.57</v>
      </c>
      <c r="O27" s="28">
        <f t="shared" si="5"/>
        <v>7899.87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40978.97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383456.67999999993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33901.09</v>
      </c>
      <c r="L30" s="28">
        <v>29830.01</v>
      </c>
      <c r="M30" s="28">
        <v>0</v>
      </c>
      <c r="N30" s="28">
        <v>0</v>
      </c>
      <c r="O30" s="28">
        <f>SUM(B30:N30)</f>
        <v>63731.09999999999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-38187.6</v>
      </c>
      <c r="C32" s="28">
        <f aca="true" t="shared" si="7" ref="C32:O32">+C33+C35+C48+C49+C50+C55-C56</f>
        <v>-36058</v>
      </c>
      <c r="D32" s="28">
        <f t="shared" si="7"/>
        <v>-23465.2</v>
      </c>
      <c r="E32" s="28">
        <f t="shared" si="7"/>
        <v>-7620.8</v>
      </c>
      <c r="F32" s="28">
        <f t="shared" si="7"/>
        <v>-21362</v>
      </c>
      <c r="G32" s="28">
        <f t="shared" si="7"/>
        <v>-47176.8</v>
      </c>
      <c r="H32" s="28">
        <f t="shared" si="7"/>
        <v>-6996</v>
      </c>
      <c r="I32" s="28">
        <f t="shared" si="7"/>
        <v>-46890.8</v>
      </c>
      <c r="J32" s="28">
        <f t="shared" si="7"/>
        <v>-27667.2</v>
      </c>
      <c r="K32" s="28">
        <f t="shared" si="7"/>
        <v>-738977.2</v>
      </c>
      <c r="L32" s="28">
        <f t="shared" si="7"/>
        <v>-678355.2</v>
      </c>
      <c r="M32" s="28">
        <f t="shared" si="7"/>
        <v>-16896</v>
      </c>
      <c r="N32" s="28">
        <f t="shared" si="7"/>
        <v>-10612.8</v>
      </c>
      <c r="O32" s="28">
        <f t="shared" si="7"/>
        <v>-1700265.6</v>
      </c>
    </row>
    <row r="33" spans="1:15" ht="18.75" customHeight="1">
      <c r="A33" s="26" t="s">
        <v>38</v>
      </c>
      <c r="B33" s="29">
        <f>+B34</f>
        <v>-38187.6</v>
      </c>
      <c r="C33" s="29">
        <f>+C34</f>
        <v>-36058</v>
      </c>
      <c r="D33" s="29">
        <f aca="true" t="shared" si="8" ref="D33:O33">+D34</f>
        <v>-23465.2</v>
      </c>
      <c r="E33" s="29">
        <f t="shared" si="8"/>
        <v>-7620.8</v>
      </c>
      <c r="F33" s="29">
        <f t="shared" si="8"/>
        <v>-21362</v>
      </c>
      <c r="G33" s="29">
        <f t="shared" si="8"/>
        <v>-47176.8</v>
      </c>
      <c r="H33" s="29">
        <f t="shared" si="8"/>
        <v>-6996</v>
      </c>
      <c r="I33" s="29">
        <f t="shared" si="8"/>
        <v>-46890.8</v>
      </c>
      <c r="J33" s="29">
        <f t="shared" si="8"/>
        <v>-27667.2</v>
      </c>
      <c r="K33" s="29">
        <f t="shared" si="8"/>
        <v>-18977.2</v>
      </c>
      <c r="L33" s="29">
        <f t="shared" si="8"/>
        <v>-12355.2</v>
      </c>
      <c r="M33" s="29">
        <f t="shared" si="8"/>
        <v>-16896</v>
      </c>
      <c r="N33" s="29">
        <f t="shared" si="8"/>
        <v>-10612.8</v>
      </c>
      <c r="O33" s="29">
        <f t="shared" si="8"/>
        <v>-314265.60000000003</v>
      </c>
    </row>
    <row r="34" spans="1:26" ht="18.75" customHeight="1">
      <c r="A34" s="27" t="s">
        <v>39</v>
      </c>
      <c r="B34" s="16">
        <f>ROUND((-B9)*$G$3,2)</f>
        <v>-38187.6</v>
      </c>
      <c r="C34" s="16">
        <f aca="true" t="shared" si="9" ref="C34:N34">ROUND((-C9)*$G$3,2)</f>
        <v>-36058</v>
      </c>
      <c r="D34" s="16">
        <f t="shared" si="9"/>
        <v>-23465.2</v>
      </c>
      <c r="E34" s="16">
        <f t="shared" si="9"/>
        <v>-7620.8</v>
      </c>
      <c r="F34" s="16">
        <f t="shared" si="9"/>
        <v>-21362</v>
      </c>
      <c r="G34" s="16">
        <f t="shared" si="9"/>
        <v>-47176.8</v>
      </c>
      <c r="H34" s="16">
        <f t="shared" si="9"/>
        <v>-6996</v>
      </c>
      <c r="I34" s="16">
        <f t="shared" si="9"/>
        <v>-46890.8</v>
      </c>
      <c r="J34" s="16">
        <f t="shared" si="9"/>
        <v>-27667.2</v>
      </c>
      <c r="K34" s="16">
        <f t="shared" si="9"/>
        <v>-18977.2</v>
      </c>
      <c r="L34" s="16">
        <f t="shared" si="9"/>
        <v>-12355.2</v>
      </c>
      <c r="M34" s="16">
        <f t="shared" si="9"/>
        <v>-16896</v>
      </c>
      <c r="N34" s="16">
        <f t="shared" si="9"/>
        <v>-10612.8</v>
      </c>
      <c r="O34" s="30">
        <f aca="true" t="shared" si="10" ref="O34:O56">SUM(B34:N34)</f>
        <v>-314265.60000000003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-1386000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-1386000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977993.19</v>
      </c>
      <c r="C54" s="34">
        <f aca="true" t="shared" si="13" ref="C54:N54">+C20+C32</f>
        <v>698207.6299999999</v>
      </c>
      <c r="D54" s="34">
        <f t="shared" si="13"/>
        <v>709225.2000000002</v>
      </c>
      <c r="E54" s="34">
        <f t="shared" si="13"/>
        <v>198407.57</v>
      </c>
      <c r="F54" s="34">
        <f t="shared" si="13"/>
        <v>580647.64</v>
      </c>
      <c r="G54" s="34">
        <f t="shared" si="13"/>
        <v>855639.86</v>
      </c>
      <c r="H54" s="34">
        <f t="shared" si="13"/>
        <v>180799.15</v>
      </c>
      <c r="I54" s="34">
        <f t="shared" si="13"/>
        <v>627374.66</v>
      </c>
      <c r="J54" s="34">
        <f t="shared" si="13"/>
        <v>568761.8600000001</v>
      </c>
      <c r="K54" s="34">
        <f t="shared" si="13"/>
        <v>166591.20000000007</v>
      </c>
      <c r="L54" s="34">
        <f t="shared" si="13"/>
        <v>132801.42000000016</v>
      </c>
      <c r="M54" s="34">
        <f t="shared" si="13"/>
        <v>389341.99000000005</v>
      </c>
      <c r="N54" s="34">
        <f t="shared" si="13"/>
        <v>219364.39</v>
      </c>
      <c r="O54" s="34">
        <f>SUM(B54:N54)</f>
        <v>6305155.760000001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977993.1900000001</v>
      </c>
      <c r="C60" s="42">
        <f t="shared" si="14"/>
        <v>698207.64</v>
      </c>
      <c r="D60" s="42">
        <f t="shared" si="14"/>
        <v>709225.19</v>
      </c>
      <c r="E60" s="42">
        <f t="shared" si="14"/>
        <v>198407.57</v>
      </c>
      <c r="F60" s="42">
        <f t="shared" si="14"/>
        <v>580647.64</v>
      </c>
      <c r="G60" s="42">
        <f t="shared" si="14"/>
        <v>855639.86</v>
      </c>
      <c r="H60" s="42">
        <f t="shared" si="14"/>
        <v>180799.15</v>
      </c>
      <c r="I60" s="42">
        <f t="shared" si="14"/>
        <v>627374.66</v>
      </c>
      <c r="J60" s="42">
        <f t="shared" si="14"/>
        <v>568761.85</v>
      </c>
      <c r="K60" s="42">
        <f t="shared" si="14"/>
        <v>166591.2</v>
      </c>
      <c r="L60" s="42">
        <f t="shared" si="14"/>
        <v>132801.42</v>
      </c>
      <c r="M60" s="42">
        <f t="shared" si="14"/>
        <v>389341.99</v>
      </c>
      <c r="N60" s="42">
        <f t="shared" si="14"/>
        <v>219364.39</v>
      </c>
      <c r="O60" s="34">
        <f t="shared" si="14"/>
        <v>6305155.75</v>
      </c>
      <c r="Q60"/>
    </row>
    <row r="61" spans="1:18" ht="18.75" customHeight="1">
      <c r="A61" s="26" t="s">
        <v>54</v>
      </c>
      <c r="B61" s="42">
        <v>807777.02</v>
      </c>
      <c r="C61" s="42">
        <v>502378.7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1310155.72</v>
      </c>
      <c r="P61"/>
      <c r="Q61"/>
      <c r="R61" s="41"/>
    </row>
    <row r="62" spans="1:16" ht="18.75" customHeight="1">
      <c r="A62" s="26" t="s">
        <v>55</v>
      </c>
      <c r="B62" s="42">
        <v>170216.17</v>
      </c>
      <c r="C62" s="42">
        <v>195828.94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366045.11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709225.19</v>
      </c>
      <c r="E63" s="43">
        <v>0</v>
      </c>
      <c r="F63" s="43">
        <v>0</v>
      </c>
      <c r="G63" s="43">
        <v>0</v>
      </c>
      <c r="H63" s="42">
        <v>180799.15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890024.34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198407.57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198407.57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580647.64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580647.64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855639.86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855639.86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627374.66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627374.66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568761.85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568761.85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166591.2</v>
      </c>
      <c r="L69" s="29">
        <v>132801.42</v>
      </c>
      <c r="M69" s="43">
        <v>0</v>
      </c>
      <c r="N69" s="43">
        <v>0</v>
      </c>
      <c r="O69" s="34">
        <f t="shared" si="15"/>
        <v>299392.62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389341.99</v>
      </c>
      <c r="N70" s="43">
        <v>0</v>
      </c>
      <c r="O70" s="34">
        <f t="shared" si="15"/>
        <v>389341.99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219364.39</v>
      </c>
      <c r="O71" s="46">
        <f t="shared" si="15"/>
        <v>219364.39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2024-03-07T19:16:35Z</dcterms:modified>
  <cp:category/>
  <cp:version/>
  <cp:contentType/>
  <cp:contentStatus/>
</cp:coreProperties>
</file>