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<sst xmlns="http://schemas.openxmlformats.org/spreadsheetml/2006/main" count="84" uniqueCount="83">
  <si>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</si>
  <si>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</si>
  <si>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</si>
  <si>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</si>
  <si>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</si>
  <si>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</si>
  <si>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</si>
  <si>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</si>
  <si>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</si>
  <si>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</si>
  <si>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</si>
  <si>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</si>
  <si>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</si>
  <si>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</si>
  <si>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</si>
  <si>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</si>
  <si>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</si>
  <si>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</si>
  <si>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</si>
  <si>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</si>
  <si>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</si>
  <si>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</si>
  <si>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</si>
  <si>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</si>
  <si>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</si>
  <si>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</si>
  <si>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</si>
  <si>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</si>
  <si>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</si>
  <si>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</si>
  <si>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</si>
  <si>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</si>
  <si>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</si>
  <si>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</si>
  <si>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</si>
  <si>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</si>
  <si>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</si>
  <si>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</si>
  <si>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</si>
  <si>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</si>
  <si>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</si>
  <si>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</si>
  <si>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</si>
  <si>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</si>
  <si>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</si>
  <si>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</si>
  <si>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</si>
  <si>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</si>
  <si>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</si>
  <si>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</si>
  <si>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</si>
  <si>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</si>
  <si>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</si>
  <si>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</si>
  <si>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</si>
  <si>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</si>
  <si>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</si>
  <si>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</si>
  <si>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</si>
  <si>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</si>
  <si>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</si>
  <si>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</si>
  <si>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</si>
  <si>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</si>
  <si>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</si>
  <si>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</si>
  <si>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</si>
  <si>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</si>
  <si>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</si>
  <si>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</si>
  <si>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</si>
  <si>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</si>
  <si>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</si>
  <si>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</si>
  <si>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</si>
  <si>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</si>
  <si>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</si>
  <si>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</si>
  <si>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</si>
  <si>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</si>
  <si>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31/03/24 - VENCIMENTO 05/04/24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</si>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</sst>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66" t="s">
        <v>81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118557</v>
      </c>
      <c r="C7" s="46">
        <f aca="true" t="shared" si="0" ref="C7:J7">+C8+C11</f>
        <v>90884</v>
      </c>
      <c r="D7" s="46">
        <f t="shared" si="0"/>
        <v>136072</v>
      </c>
      <c r="E7" s="46">
        <f t="shared" si="0"/>
        <v>66629</v>
      </c>
      <c r="F7" s="46">
        <f t="shared" si="0"/>
        <v>111619</v>
      </c>
      <c r="G7" s="46">
        <f t="shared" si="0"/>
        <v>97080</v>
      </c>
      <c r="H7" s="46">
        <f t="shared" si="0"/>
        <v>109272</v>
      </c>
      <c r="I7" s="46">
        <f t="shared" si="0"/>
        <v>151537</v>
      </c>
      <c r="J7" s="46">
        <f t="shared" si="0"/>
        <v>35192</v>
      </c>
      <c r="K7" s="38">
        <f aca="true" t="shared" si="1" ref="K7:K13">SUM(B7:J7)</f>
        <v>916842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118557</v>
      </c>
      <c r="C11" s="42">
        <v>90884</v>
      </c>
      <c r="D11" s="42">
        <v>136072</v>
      </c>
      <c r="E11" s="42">
        <v>66629</v>
      </c>
      <c r="F11" s="42">
        <v>111619</v>
      </c>
      <c r="G11" s="42">
        <v>97080</v>
      </c>
      <c r="H11" s="42">
        <v>109272</v>
      </c>
      <c r="I11" s="42">
        <v>151537</v>
      </c>
      <c r="J11" s="42">
        <v>35192</v>
      </c>
      <c r="K11" s="38">
        <f t="shared" si="1"/>
        <v>916842</v>
      </c>
      <c r="L11" s="59"/>
      <c r="M11" s="59"/>
      <c r="N11" s="59"/>
    </row>
    <row r="12" spans="1:14" ht="16.5" customHeight="1">
      <c r="A12" s="22" t="s">
        <v>79</v>
      </c>
      <c r="B12" s="42">
        <v>7220</v>
      </c>
      <c r="C12" s="42">
        <v>5150</v>
      </c>
      <c r="D12" s="42">
        <v>8180</v>
      </c>
      <c r="E12" s="42">
        <v>5051</v>
      </c>
      <c r="F12" s="42">
        <v>6306</v>
      </c>
      <c r="G12" s="42">
        <v>4562</v>
      </c>
      <c r="H12" s="42">
        <v>4740</v>
      </c>
      <c r="I12" s="42">
        <v>6480</v>
      </c>
      <c r="J12" s="42">
        <v>1231</v>
      </c>
      <c r="K12" s="38">
        <f t="shared" si="1"/>
        <v>48920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111337</v>
      </c>
      <c r="C13" s="42">
        <f>+C11-C12</f>
        <v>85734</v>
      </c>
      <c r="D13" s="42">
        <f>+D11-D12</f>
        <v>127892</v>
      </c>
      <c r="E13" s="42">
        <f aca="true" t="shared" si="3" ref="E13:J13">+E11-E12</f>
        <v>61578</v>
      </c>
      <c r="F13" s="42">
        <f t="shared" si="3"/>
        <v>105313</v>
      </c>
      <c r="G13" s="42">
        <f t="shared" si="3"/>
        <v>92518</v>
      </c>
      <c r="H13" s="42">
        <f t="shared" si="3"/>
        <v>104532</v>
      </c>
      <c r="I13" s="42">
        <f t="shared" si="3"/>
        <v>145057</v>
      </c>
      <c r="J13" s="42">
        <f t="shared" si="3"/>
        <v>33961</v>
      </c>
      <c r="K13" s="38">
        <f t="shared" si="1"/>
        <v>867922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1.11395573863724</v>
      </c>
      <c r="C18" s="39">
        <v>1.227036210253213</v>
      </c>
      <c r="D18" s="39">
        <v>1.180074655866534</v>
      </c>
      <c r="E18" s="39">
        <v>1.350785315615984</v>
      </c>
      <c r="F18" s="39">
        <v>0.987645005958226</v>
      </c>
      <c r="G18" s="39">
        <v>1.156953705282127</v>
      </c>
      <c r="H18" s="39">
        <v>1.185569967307249</v>
      </c>
      <c r="I18" s="39">
        <v>1.076101113013541</v>
      </c>
      <c r="J18" s="39">
        <v>1.13373411314534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623893.0000000001</v>
      </c>
      <c r="C20" s="36">
        <f aca="true" t="shared" si="4" ref="C20:J20">SUM(C21:C30)</f>
        <v>582503.0000000001</v>
      </c>
      <c r="D20" s="36">
        <f t="shared" si="4"/>
        <v>920164.4500000001</v>
      </c>
      <c r="E20" s="36">
        <f t="shared" si="4"/>
        <v>455687.66000000003</v>
      </c>
      <c r="F20" s="36">
        <f t="shared" si="4"/>
        <v>582038.56</v>
      </c>
      <c r="G20" s="36">
        <f t="shared" si="4"/>
        <v>596670.0700000002</v>
      </c>
      <c r="H20" s="36">
        <f t="shared" si="4"/>
        <v>556499.1300000001</v>
      </c>
      <c r="I20" s="36">
        <f t="shared" si="4"/>
        <v>760324.4099999999</v>
      </c>
      <c r="J20" s="36">
        <f t="shared" si="4"/>
        <v>196441.09000000005</v>
      </c>
      <c r="K20" s="36">
        <f aca="true" t="shared" si="5" ref="K20:K29">SUM(B20:J20)</f>
        <v>5274221.370000001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535273</v>
      </c>
      <c r="C21" s="58">
        <f>ROUND((C15+C16)*C7,2)</f>
        <v>450784.64</v>
      </c>
      <c r="D21" s="58">
        <f aca="true" t="shared" si="6" ref="D21:J21">ROUND((D15+D16)*D7,2)</f>
        <v>748191.89</v>
      </c>
      <c r="E21" s="58">
        <f t="shared" si="6"/>
        <v>318526.6</v>
      </c>
      <c r="F21" s="58">
        <f t="shared" si="6"/>
        <v>564691.68</v>
      </c>
      <c r="G21" s="58">
        <f t="shared" si="6"/>
        <v>496107.92</v>
      </c>
      <c r="H21" s="58">
        <f t="shared" si="6"/>
        <v>444627.77</v>
      </c>
      <c r="I21" s="58">
        <f t="shared" si="6"/>
        <v>622847.38</v>
      </c>
      <c r="J21" s="58">
        <f t="shared" si="6"/>
        <v>163670.95</v>
      </c>
      <c r="K21" s="30">
        <f t="shared" si="5"/>
        <v>4344721.83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60997.43</v>
      </c>
      <c r="C22" s="30">
        <f t="shared" si="7"/>
        <v>102344.44</v>
      </c>
      <c r="D22" s="30">
        <f t="shared" si="7"/>
        <v>134730.4</v>
      </c>
      <c r="E22" s="30">
        <f t="shared" si="7"/>
        <v>111734.45</v>
      </c>
      <c r="F22" s="30">
        <f t="shared" si="7"/>
        <v>-6976.76</v>
      </c>
      <c r="G22" s="30">
        <f t="shared" si="7"/>
        <v>77865.98</v>
      </c>
      <c r="H22" s="30">
        <f t="shared" si="7"/>
        <v>82509.56</v>
      </c>
      <c r="I22" s="30">
        <f t="shared" si="7"/>
        <v>47399.38</v>
      </c>
      <c r="J22" s="30">
        <f t="shared" si="7"/>
        <v>21888.39</v>
      </c>
      <c r="K22" s="30">
        <f t="shared" si="5"/>
        <v>632493.27</v>
      </c>
      <c r="L22"/>
      <c r="M22"/>
      <c r="N22"/>
    </row>
    <row r="23" spans="1:14" ht="16.5" customHeight="1">
      <c r="A23" s="18" t="s">
        <v>26</v>
      </c>
      <c r="B23" s="30">
        <v>23419.22</v>
      </c>
      <c r="C23" s="30">
        <v>23598.8</v>
      </c>
      <c r="D23" s="30">
        <v>28829.37</v>
      </c>
      <c r="E23" s="30">
        <v>18465.9</v>
      </c>
      <c r="F23" s="30">
        <v>20614.94</v>
      </c>
      <c r="G23" s="30">
        <v>18825.05</v>
      </c>
      <c r="H23" s="30">
        <v>23836.55</v>
      </c>
      <c r="I23" s="30">
        <v>30680.49</v>
      </c>
      <c r="J23" s="30">
        <v>8295.19</v>
      </c>
      <c r="K23" s="30">
        <f t="shared" si="5"/>
        <v>196565.50999999998</v>
      </c>
      <c r="L23"/>
      <c r="M23"/>
      <c r="N23"/>
    </row>
    <row r="24" spans="1:14" ht="16.5" customHeight="1">
      <c r="A24" s="18" t="s">
        <v>25</v>
      </c>
      <c r="B24" s="30">
        <v>1770.06</v>
      </c>
      <c r="C24" s="34">
        <v>3540.12</v>
      </c>
      <c r="D24" s="34">
        <v>5310.18</v>
      </c>
      <c r="E24" s="30">
        <v>5310.18</v>
      </c>
      <c r="F24" s="30">
        <v>1770.06</v>
      </c>
      <c r="G24" s="34">
        <v>1770.06</v>
      </c>
      <c r="H24" s="34">
        <v>3540.12</v>
      </c>
      <c r="I24" s="34">
        <v>3540.12</v>
      </c>
      <c r="J24" s="34">
        <v>1770.06</v>
      </c>
      <c r="K24" s="30">
        <f t="shared" si="5"/>
        <v>28320.960000000003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1179.05</v>
      </c>
      <c r="C26" s="30">
        <v>1100.08</v>
      </c>
      <c r="D26" s="30">
        <v>1739.98</v>
      </c>
      <c r="E26" s="30">
        <v>860.46</v>
      </c>
      <c r="F26" s="30">
        <v>1100.08</v>
      </c>
      <c r="G26" s="30">
        <v>1127.31</v>
      </c>
      <c r="H26" s="30">
        <v>1051.07</v>
      </c>
      <c r="I26" s="30">
        <v>1437.73</v>
      </c>
      <c r="J26" s="30">
        <v>370.32</v>
      </c>
      <c r="K26" s="30">
        <f t="shared" si="5"/>
        <v>9966.079999999998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253.69</v>
      </c>
      <c r="H27" s="30">
        <v>238.43</v>
      </c>
      <c r="I27" s="30">
        <v>308.37</v>
      </c>
      <c r="J27" s="30">
        <v>118.26</v>
      </c>
      <c r="K27" s="30">
        <f t="shared" si="5"/>
        <v>2381.1000000000004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831.64</v>
      </c>
      <c r="D28" s="30">
        <v>1004.04</v>
      </c>
      <c r="E28" s="30">
        <v>581.53</v>
      </c>
      <c r="F28" s="30">
        <v>602.04</v>
      </c>
      <c r="G28" s="30">
        <v>720.06</v>
      </c>
      <c r="H28" s="30">
        <v>695.63</v>
      </c>
      <c r="I28" s="30">
        <v>1005.5</v>
      </c>
      <c r="J28" s="30">
        <v>327.92</v>
      </c>
      <c r="K28" s="30">
        <f t="shared" si="5"/>
        <v>6667.179999999999</v>
      </c>
      <c r="L28" s="59"/>
      <c r="M28" s="59"/>
      <c r="N28" s="59"/>
    </row>
    <row r="29" spans="1:14" ht="16.5" customHeight="1">
      <c r="A29" s="67" t="s">
        <v>82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53105.44</v>
      </c>
      <c r="J29" s="30">
        <v>0</v>
      </c>
      <c r="K29" s="30">
        <f t="shared" si="5"/>
        <v>53105.44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-509394.22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-114772.43</v>
      </c>
      <c r="K32" s="30">
        <f aca="true" t="shared" si="9" ref="K32:K40">SUM(B32:J32)</f>
        <v>-1002166.6499999999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-509394.22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-114772.43</v>
      </c>
      <c r="K38" s="30">
        <f t="shared" si="9"/>
        <v>-1002166.6499999999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-23394.22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-6772.43</v>
      </c>
      <c r="K39" s="30">
        <f t="shared" si="9"/>
        <v>-30166.65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623893.0000000001</v>
      </c>
      <c r="C55" s="27">
        <f t="shared" si="15"/>
        <v>582503.0000000001</v>
      </c>
      <c r="D55" s="27">
        <f t="shared" si="15"/>
        <v>410770.2300000001</v>
      </c>
      <c r="E55" s="27">
        <f t="shared" si="15"/>
        <v>455687.66000000003</v>
      </c>
      <c r="F55" s="27">
        <f t="shared" si="15"/>
        <v>582038.56</v>
      </c>
      <c r="G55" s="27">
        <f t="shared" si="15"/>
        <v>596670.0700000002</v>
      </c>
      <c r="H55" s="27">
        <f t="shared" si="15"/>
        <v>178499.13000000012</v>
      </c>
      <c r="I55" s="27">
        <f t="shared" si="15"/>
        <v>760324.4099999999</v>
      </c>
      <c r="J55" s="27">
        <f t="shared" si="15"/>
        <v>81668.66000000006</v>
      </c>
      <c r="K55" s="20">
        <f>SUM(B55:J55)</f>
        <v>4272054.720000002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623893</v>
      </c>
      <c r="C61" s="10">
        <f t="shared" si="17"/>
        <v>582502.9962819711</v>
      </c>
      <c r="D61" s="10">
        <f t="shared" si="17"/>
        <v>410770.22706410114</v>
      </c>
      <c r="E61" s="10">
        <f t="shared" si="17"/>
        <v>455687.66390799504</v>
      </c>
      <c r="F61" s="10">
        <f t="shared" si="17"/>
        <v>582038.5576252809</v>
      </c>
      <c r="G61" s="10">
        <f t="shared" si="17"/>
        <v>596670.0662230654</v>
      </c>
      <c r="H61" s="10">
        <f t="shared" si="17"/>
        <v>178499.130739572</v>
      </c>
      <c r="I61" s="10">
        <f>SUM(I62:I74)</f>
        <v>760324.41</v>
      </c>
      <c r="J61" s="10">
        <f t="shared" si="17"/>
        <v>81668.65933848455</v>
      </c>
      <c r="K61" s="5">
        <f>SUM(K62:K74)</f>
        <v>4272054.711180471</v>
      </c>
      <c r="L61" s="9"/>
    </row>
    <row r="62" spans="1:12" ht="16.5" customHeight="1">
      <c r="A62" s="7" t="s">
        <v>56</v>
      </c>
      <c r="B62" s="8">
        <v>547278.94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547278.94</v>
      </c>
      <c r="L62"/>
    </row>
    <row r="63" spans="1:12" ht="16.5" customHeight="1">
      <c r="A63" s="7" t="s">
        <v>57</v>
      </c>
      <c r="B63" s="8">
        <v>76614.06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76614.06</v>
      </c>
      <c r="L63"/>
    </row>
    <row r="64" spans="1:12" ht="16.5" customHeight="1">
      <c r="A64" s="7" t="s">
        <v>4</v>
      </c>
      <c r="B64" s="6">
        <v>0</v>
      </c>
      <c r="C64" s="8">
        <v>582502.9962819711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582502.9962819711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410770.22706410114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410770.22706410114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455687.66390799504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455687.66390799504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582038.5576252809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582038.5576252809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596670.0662230654</v>
      </c>
      <c r="H68" s="6">
        <v>0</v>
      </c>
      <c r="I68" s="6">
        <v>0</v>
      </c>
      <c r="J68" s="6">
        <v>0</v>
      </c>
      <c r="K68" s="5">
        <f t="shared" si="18"/>
        <v>596670.0662230654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178499.130739572</v>
      </c>
      <c r="I69" s="6">
        <v>0</v>
      </c>
      <c r="J69" s="6">
        <v>0</v>
      </c>
      <c r="K69" s="5">
        <f t="shared" si="18"/>
        <v>178499.130739572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309832.2</v>
      </c>
      <c r="J71" s="6">
        <v>0</v>
      </c>
      <c r="K71" s="5">
        <f t="shared" si="18"/>
        <v>309832.2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450492.21</v>
      </c>
      <c r="J72" s="6">
        <v>0</v>
      </c>
      <c r="K72" s="5">
        <f t="shared" si="18"/>
        <v>450492.21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81668.65933848455</v>
      </c>
      <c r="K73" s="5">
        <f t="shared" si="18"/>
        <v>81668.65933848455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2024-04-04T20:05:40Z</dcterms:modified>
  <cp:category/>
  <cp:version/>
  <cp:contentType/>
  <cp:contentStatus/>
</cp:coreProperties>
</file>