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<sst xmlns="http://schemas.openxmlformats.org/spreadsheetml/2006/main" count="83" uniqueCount="82">
  <si>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</si>
  <si>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</si>
  <si>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</si>
  <si>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</si>
  <si>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</si>
  <si>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</si>
  <si>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</si>
  <si>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</si>
  <si>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</si>
  <si>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</si>
  <si>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</si>
  <si>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</si>
  <si>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</si>
  <si>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</si>
  <si>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</si>
  <si>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</si>
  <si>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</si>
  <si>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</si>
  <si>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</si>
  <si>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</si>
  <si>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</si>
  <si>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</si>
  <si>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</si>
  <si>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</si>
  <si>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</si>
  <si>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</si>
  <si>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</si>
  <si>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</si>
  <si>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</si>
  <si>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</si>
  <si>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</si>
  <si>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</si>
  <si>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</si>
  <si>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</si>
  <si>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</si>
  <si>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</si>
  <si>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</si>
  <si>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</si>
  <si>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</si>
  <si>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</si>
  <si>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</si>
  <si>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</si>
  <si>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</si>
  <si>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</si>
  <si>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</si>
  <si>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</si>
  <si>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</si>
  <si>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</si>
  <si>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</si>
  <si>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</si>
  <si>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</si>
  <si>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</si>
  <si>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</si>
  <si>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</si>
  <si>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</si>
  <si>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</si>
  <si>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</si>
  <si>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</si>
  <si>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</si>
  <si>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</si>
  <si>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</si>
  <si>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</si>
  <si>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</si>
  <si>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</si>
  <si>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</si>
  <si>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</si>
  <si>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</si>
  <si>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</si>
  <si>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</si>
  <si>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</si>
  <si>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</si>
  <si>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</si>
  <si>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</si>
  <si>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</si>
  <si>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</si>
  <si>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</si>
  <si>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</si>
  <si>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</si>
  <si>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</si>
  <si>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</si>
  <si>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28/03/24 - VENCIMENTO 05/04/24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</si>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</sst>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333505</v>
      </c>
      <c r="C7" s="46">
        <f aca="true" t="shared" si="0" ref="C7:J7">+C8+C11</f>
        <v>263000</v>
      </c>
      <c r="D7" s="46">
        <f t="shared" si="0"/>
        <v>306640</v>
      </c>
      <c r="E7" s="46">
        <f t="shared" si="0"/>
        <v>181458</v>
      </c>
      <c r="F7" s="46">
        <f t="shared" si="0"/>
        <v>243489</v>
      </c>
      <c r="G7" s="46">
        <f t="shared" si="0"/>
        <v>241085</v>
      </c>
      <c r="H7" s="46">
        <f t="shared" si="0"/>
        <v>257850</v>
      </c>
      <c r="I7" s="46">
        <f t="shared" si="0"/>
        <v>366704</v>
      </c>
      <c r="J7" s="46">
        <f t="shared" si="0"/>
        <v>116190</v>
      </c>
      <c r="K7" s="38">
        <f aca="true" t="shared" si="1" ref="K7:K13">SUM(B7:J7)</f>
        <v>2309921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15468</v>
      </c>
      <c r="C8" s="44">
        <f t="shared" si="2"/>
        <v>15510</v>
      </c>
      <c r="D8" s="44">
        <f t="shared" si="2"/>
        <v>13991</v>
      </c>
      <c r="E8" s="44">
        <f t="shared" si="2"/>
        <v>10111</v>
      </c>
      <c r="F8" s="44">
        <f t="shared" si="2"/>
        <v>11633</v>
      </c>
      <c r="G8" s="44">
        <f t="shared" si="2"/>
        <v>6549</v>
      </c>
      <c r="H8" s="44">
        <f t="shared" si="2"/>
        <v>5139</v>
      </c>
      <c r="I8" s="44">
        <f t="shared" si="2"/>
        <v>16047</v>
      </c>
      <c r="J8" s="44">
        <f t="shared" si="2"/>
        <v>3138</v>
      </c>
      <c r="K8" s="38">
        <f t="shared" si="1"/>
        <v>97586</v>
      </c>
      <c r="L8"/>
      <c r="M8"/>
      <c r="N8"/>
    </row>
    <row r="9" spans="1:14" ht="16.5" customHeight="1">
      <c r="A9" s="22" t="s">
        <v>32</v>
      </c>
      <c r="B9" s="44">
        <v>15424</v>
      </c>
      <c r="C9" s="44">
        <v>15508</v>
      </c>
      <c r="D9" s="44">
        <v>13991</v>
      </c>
      <c r="E9" s="44">
        <v>9811</v>
      </c>
      <c r="F9" s="44">
        <v>11618</v>
      </c>
      <c r="G9" s="44">
        <v>6546</v>
      </c>
      <c r="H9" s="44">
        <v>5139</v>
      </c>
      <c r="I9" s="44">
        <v>16008</v>
      </c>
      <c r="J9" s="44">
        <v>3138</v>
      </c>
      <c r="K9" s="38">
        <f t="shared" si="1"/>
        <v>97183</v>
      </c>
      <c r="L9"/>
      <c r="M9"/>
      <c r="N9"/>
    </row>
    <row r="10" spans="1:14" ht="16.5" customHeight="1">
      <c r="A10" s="22" t="s">
        <v>31</v>
      </c>
      <c r="B10" s="44">
        <v>44</v>
      </c>
      <c r="C10" s="44">
        <v>2</v>
      </c>
      <c r="D10" s="44">
        <v>0</v>
      </c>
      <c r="E10" s="44">
        <v>300</v>
      </c>
      <c r="F10" s="44">
        <v>15</v>
      </c>
      <c r="G10" s="44">
        <v>3</v>
      </c>
      <c r="H10" s="44">
        <v>0</v>
      </c>
      <c r="I10" s="44">
        <v>39</v>
      </c>
      <c r="J10" s="44">
        <v>0</v>
      </c>
      <c r="K10" s="38">
        <f t="shared" si="1"/>
        <v>403</v>
      </c>
      <c r="L10"/>
      <c r="M10"/>
      <c r="N10"/>
    </row>
    <row r="11" spans="1:14" ht="16.5" customHeight="1">
      <c r="A11" s="43" t="s">
        <v>67</v>
      </c>
      <c r="B11" s="42">
        <v>318037</v>
      </c>
      <c r="C11" s="42">
        <v>247490</v>
      </c>
      <c r="D11" s="42">
        <v>292649</v>
      </c>
      <c r="E11" s="42">
        <v>171347</v>
      </c>
      <c r="F11" s="42">
        <v>231856</v>
      </c>
      <c r="G11" s="42">
        <v>234536</v>
      </c>
      <c r="H11" s="42">
        <v>252711</v>
      </c>
      <c r="I11" s="42">
        <v>350657</v>
      </c>
      <c r="J11" s="42">
        <v>113052</v>
      </c>
      <c r="K11" s="38">
        <f t="shared" si="1"/>
        <v>2212335</v>
      </c>
      <c r="L11" s="59"/>
      <c r="M11" s="59"/>
      <c r="N11" s="59"/>
    </row>
    <row r="12" spans="1:14" ht="16.5" customHeight="1">
      <c r="A12" s="22" t="s">
        <v>79</v>
      </c>
      <c r="B12" s="42">
        <v>21457</v>
      </c>
      <c r="C12" s="42">
        <v>18124</v>
      </c>
      <c r="D12" s="42">
        <v>21268</v>
      </c>
      <c r="E12" s="42">
        <v>15574</v>
      </c>
      <c r="F12" s="42">
        <v>14504</v>
      </c>
      <c r="G12" s="42">
        <v>13864</v>
      </c>
      <c r="H12" s="42">
        <v>12652</v>
      </c>
      <c r="I12" s="42">
        <v>18214</v>
      </c>
      <c r="J12" s="42">
        <v>4743</v>
      </c>
      <c r="K12" s="38">
        <f t="shared" si="1"/>
        <v>140400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296580</v>
      </c>
      <c r="C13" s="42">
        <f>+C11-C12</f>
        <v>229366</v>
      </c>
      <c r="D13" s="42">
        <f>+D11-D12</f>
        <v>271381</v>
      </c>
      <c r="E13" s="42">
        <f aca="true" t="shared" si="3" ref="E13:J13">+E11-E12</f>
        <v>155773</v>
      </c>
      <c r="F13" s="42">
        <f t="shared" si="3"/>
        <v>217352</v>
      </c>
      <c r="G13" s="42">
        <f t="shared" si="3"/>
        <v>220672</v>
      </c>
      <c r="H13" s="42">
        <f t="shared" si="3"/>
        <v>240059</v>
      </c>
      <c r="I13" s="42">
        <f t="shared" si="3"/>
        <v>332443</v>
      </c>
      <c r="J13" s="42">
        <f t="shared" si="3"/>
        <v>108309</v>
      </c>
      <c r="K13" s="38">
        <f t="shared" si="1"/>
        <v>2071935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1.1393337822548</v>
      </c>
      <c r="C18" s="39">
        <v>1.236525156538712</v>
      </c>
      <c r="D18" s="39">
        <v>1.178753047476671</v>
      </c>
      <c r="E18" s="39">
        <v>1.402820822100091</v>
      </c>
      <c r="F18" s="39">
        <v>1.014304583511871</v>
      </c>
      <c r="G18" s="39">
        <v>1.155861342905847</v>
      </c>
      <c r="H18" s="39">
        <v>1.163776649242169</v>
      </c>
      <c r="I18" s="39">
        <v>1.080843196610546</v>
      </c>
      <c r="J18" s="39">
        <v>1.107834907026748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1778700.3</v>
      </c>
      <c r="C20" s="36">
        <f aca="true" t="shared" si="4" ref="C20:J20">SUM(C21:C30)</f>
        <v>1671653.0100000002</v>
      </c>
      <c r="D20" s="36">
        <f t="shared" si="4"/>
        <v>2056098.5800000003</v>
      </c>
      <c r="E20" s="36">
        <f t="shared" si="4"/>
        <v>1264071.2799999998</v>
      </c>
      <c r="F20" s="36">
        <f t="shared" si="4"/>
        <v>1293159.17</v>
      </c>
      <c r="G20" s="36">
        <f t="shared" si="4"/>
        <v>1470274.2799999998</v>
      </c>
      <c r="H20" s="36">
        <f t="shared" si="4"/>
        <v>1268366.3699999999</v>
      </c>
      <c r="I20" s="36">
        <f t="shared" si="4"/>
        <v>1754796.4500000002</v>
      </c>
      <c r="J20" s="36">
        <f t="shared" si="4"/>
        <v>620382.4099999999</v>
      </c>
      <c r="K20" s="36">
        <f aca="true" t="shared" si="5" ref="K20:K29">SUM(B20:J20)</f>
        <v>13177501.849999998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1505741.72</v>
      </c>
      <c r="C21" s="58">
        <f>ROUND((C15+C16)*C7,2)</f>
        <v>1304480</v>
      </c>
      <c r="D21" s="58">
        <f aca="true" t="shared" si="6" ref="D21:J21">ROUND((D15+D16)*D7,2)</f>
        <v>1686060.04</v>
      </c>
      <c r="E21" s="58">
        <f t="shared" si="6"/>
        <v>867478.11</v>
      </c>
      <c r="F21" s="58">
        <f t="shared" si="6"/>
        <v>1231835.2</v>
      </c>
      <c r="G21" s="58">
        <f t="shared" si="6"/>
        <v>1232016.68</v>
      </c>
      <c r="H21" s="58">
        <f t="shared" si="6"/>
        <v>1049191.65</v>
      </c>
      <c r="I21" s="58">
        <f t="shared" si="6"/>
        <v>1507226.78</v>
      </c>
      <c r="J21" s="58">
        <f t="shared" si="6"/>
        <v>540376.45</v>
      </c>
      <c r="K21" s="30">
        <f t="shared" si="5"/>
        <v>10924406.629999999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209800.69</v>
      </c>
      <c r="C22" s="30">
        <f t="shared" si="7"/>
        <v>308542.34</v>
      </c>
      <c r="D22" s="30">
        <f t="shared" si="7"/>
        <v>301388.37</v>
      </c>
      <c r="E22" s="30">
        <f t="shared" si="7"/>
        <v>349438.25</v>
      </c>
      <c r="F22" s="30">
        <f t="shared" si="7"/>
        <v>17620.89</v>
      </c>
      <c r="G22" s="30">
        <f t="shared" si="7"/>
        <v>192023.77</v>
      </c>
      <c r="H22" s="30">
        <f t="shared" si="7"/>
        <v>171833.09</v>
      </c>
      <c r="I22" s="30">
        <f t="shared" si="7"/>
        <v>121849.03</v>
      </c>
      <c r="J22" s="30">
        <f t="shared" si="7"/>
        <v>58271.44</v>
      </c>
      <c r="K22" s="30">
        <f t="shared" si="5"/>
        <v>1730767.8699999999</v>
      </c>
      <c r="L22"/>
      <c r="M22"/>
      <c r="N22"/>
    </row>
    <row r="23" spans="1:14" ht="16.5" customHeight="1">
      <c r="A23" s="18" t="s">
        <v>26</v>
      </c>
      <c r="B23" s="30">
        <v>58747.6</v>
      </c>
      <c r="C23" s="30">
        <v>52654.07</v>
      </c>
      <c r="D23" s="30">
        <v>60376.28</v>
      </c>
      <c r="E23" s="30">
        <v>40071.71</v>
      </c>
      <c r="F23" s="30">
        <v>40086.97</v>
      </c>
      <c r="G23" s="30">
        <v>42346.38</v>
      </c>
      <c r="H23" s="30">
        <v>41879.03</v>
      </c>
      <c r="I23" s="30">
        <v>66548.9</v>
      </c>
      <c r="J23" s="30">
        <v>19036.32</v>
      </c>
      <c r="K23" s="30">
        <f t="shared" si="5"/>
        <v>421747.26000000007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1386</v>
      </c>
      <c r="C26" s="30">
        <v>1301.58</v>
      </c>
      <c r="D26" s="30">
        <v>1601.11</v>
      </c>
      <c r="E26" s="30">
        <v>982.99</v>
      </c>
      <c r="F26" s="30">
        <v>1007.5</v>
      </c>
      <c r="G26" s="30">
        <v>1143.65</v>
      </c>
      <c r="H26" s="30">
        <v>988.44</v>
      </c>
      <c r="I26" s="30">
        <v>1366.93</v>
      </c>
      <c r="J26" s="30">
        <v>481.97</v>
      </c>
      <c r="K26" s="30">
        <f t="shared" si="5"/>
        <v>10260.17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253.69</v>
      </c>
      <c r="H27" s="30">
        <v>238.43</v>
      </c>
      <c r="I27" s="30">
        <v>308.37</v>
      </c>
      <c r="J27" s="30">
        <v>118.26</v>
      </c>
      <c r="K27" s="30">
        <f t="shared" si="5"/>
        <v>2381.1000000000004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831.64</v>
      </c>
      <c r="D28" s="30">
        <v>1004.04</v>
      </c>
      <c r="E28" s="30">
        <v>581.53</v>
      </c>
      <c r="F28" s="30">
        <v>602.04</v>
      </c>
      <c r="G28" s="30">
        <v>720.06</v>
      </c>
      <c r="H28" s="30">
        <v>695.63</v>
      </c>
      <c r="I28" s="30">
        <v>1005.5</v>
      </c>
      <c r="J28" s="30">
        <v>327.92</v>
      </c>
      <c r="K28" s="30">
        <f t="shared" si="5"/>
        <v>6667.179999999999</v>
      </c>
      <c r="L28" s="59"/>
      <c r="M28" s="59"/>
      <c r="N28" s="59"/>
    </row>
    <row r="29" spans="1:14" ht="16.5" customHeight="1">
      <c r="A29" s="66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52950.84</v>
      </c>
      <c r="J29" s="30">
        <v>0</v>
      </c>
      <c r="K29" s="30">
        <f t="shared" si="5"/>
        <v>52950.84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-135874.01</v>
      </c>
      <c r="C32" s="30">
        <f t="shared" si="8"/>
        <v>-79895.19</v>
      </c>
      <c r="D32" s="30">
        <f t="shared" si="8"/>
        <v>-99322.57999999999</v>
      </c>
      <c r="E32" s="30">
        <f t="shared" si="8"/>
        <v>-89069.8</v>
      </c>
      <c r="F32" s="30">
        <f t="shared" si="8"/>
        <v>-61759.509999999995</v>
      </c>
      <c r="G32" s="30">
        <f t="shared" si="8"/>
        <v>-247799.88999999998</v>
      </c>
      <c r="H32" s="30">
        <f t="shared" si="8"/>
        <v>-29012.079999999998</v>
      </c>
      <c r="I32" s="30">
        <f t="shared" si="8"/>
        <v>-124801.9</v>
      </c>
      <c r="J32" s="30">
        <f t="shared" si="8"/>
        <v>-23661.15000000001</v>
      </c>
      <c r="K32" s="30">
        <f aca="true" t="shared" si="9" ref="K32:K40">SUM(B32:J32)</f>
        <v>-891196.11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-112553.69</v>
      </c>
      <c r="C33" s="30">
        <f t="shared" si="10"/>
        <v>-76996.25</v>
      </c>
      <c r="D33" s="30">
        <f t="shared" si="10"/>
        <v>-75928.35</v>
      </c>
      <c r="E33" s="30">
        <f t="shared" si="10"/>
        <v>-89069.8</v>
      </c>
      <c r="F33" s="30">
        <f t="shared" si="10"/>
        <v>-51119.2</v>
      </c>
      <c r="G33" s="30">
        <f t="shared" si="10"/>
        <v>-87807.15</v>
      </c>
      <c r="H33" s="30">
        <f t="shared" si="10"/>
        <v>-29012.079999999998</v>
      </c>
      <c r="I33" s="30">
        <f t="shared" si="10"/>
        <v>-80423.53</v>
      </c>
      <c r="J33" s="30">
        <f t="shared" si="10"/>
        <v>-16888.64</v>
      </c>
      <c r="K33" s="30">
        <f t="shared" si="9"/>
        <v>-619798.6900000001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-67865.6</v>
      </c>
      <c r="C34" s="30">
        <f t="shared" si="11"/>
        <v>-68235.2</v>
      </c>
      <c r="D34" s="30">
        <f t="shared" si="11"/>
        <v>-61560.4</v>
      </c>
      <c r="E34" s="30">
        <f t="shared" si="11"/>
        <v>-43168.4</v>
      </c>
      <c r="F34" s="30">
        <f t="shared" si="11"/>
        <v>-51119.2</v>
      </c>
      <c r="G34" s="30">
        <f t="shared" si="11"/>
        <v>-28802.4</v>
      </c>
      <c r="H34" s="30">
        <f t="shared" si="11"/>
        <v>-22611.6</v>
      </c>
      <c r="I34" s="30">
        <f t="shared" si="11"/>
        <v>-70435.2</v>
      </c>
      <c r="J34" s="30">
        <f t="shared" si="11"/>
        <v>-13807.2</v>
      </c>
      <c r="K34" s="30">
        <f t="shared" si="9"/>
        <v>-427605.2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-44688.09</v>
      </c>
      <c r="C37" s="30">
        <v>-8761.05</v>
      </c>
      <c r="D37" s="30">
        <v>-14367.95</v>
      </c>
      <c r="E37" s="30">
        <v>-45901.4</v>
      </c>
      <c r="F37" s="26">
        <v>0</v>
      </c>
      <c r="G37" s="30">
        <v>-59004.75</v>
      </c>
      <c r="H37" s="30">
        <v>-6400.48</v>
      </c>
      <c r="I37" s="30">
        <v>-9988.33</v>
      </c>
      <c r="J37" s="30">
        <v>-3081.44</v>
      </c>
      <c r="K37" s="30">
        <f t="shared" si="9"/>
        <v>-192193.49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-23320.32</v>
      </c>
      <c r="C38" s="27">
        <f t="shared" si="12"/>
        <v>-2898.94</v>
      </c>
      <c r="D38" s="27">
        <f t="shared" si="12"/>
        <v>-23394.22999999998</v>
      </c>
      <c r="E38" s="27">
        <f t="shared" si="12"/>
        <v>0</v>
      </c>
      <c r="F38" s="27">
        <f t="shared" si="12"/>
        <v>-10640.31</v>
      </c>
      <c r="G38" s="27">
        <f t="shared" si="12"/>
        <v>-159992.74</v>
      </c>
      <c r="H38" s="27">
        <f t="shared" si="12"/>
        <v>0</v>
      </c>
      <c r="I38" s="27">
        <f t="shared" si="12"/>
        <v>-44378.37</v>
      </c>
      <c r="J38" s="27">
        <f t="shared" si="12"/>
        <v>-6772.510000000009</v>
      </c>
      <c r="K38" s="30">
        <f t="shared" si="9"/>
        <v>-271397.42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-23320.32</v>
      </c>
      <c r="C40" s="27">
        <v>-2898.94</v>
      </c>
      <c r="D40" s="27">
        <v>0</v>
      </c>
      <c r="E40" s="27">
        <v>0</v>
      </c>
      <c r="F40" s="27">
        <v>-10640.31</v>
      </c>
      <c r="G40" s="27">
        <v>-159992.74</v>
      </c>
      <c r="H40" s="27">
        <v>0</v>
      </c>
      <c r="I40" s="27">
        <v>-44378.37</v>
      </c>
      <c r="J40" s="27">
        <v>0</v>
      </c>
      <c r="K40" s="30">
        <f t="shared" si="9"/>
        <v>-241230.68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1642826.29</v>
      </c>
      <c r="C55" s="27">
        <f t="shared" si="15"/>
        <v>1591757.8200000003</v>
      </c>
      <c r="D55" s="27">
        <f t="shared" si="15"/>
        <v>1956776.0000000002</v>
      </c>
      <c r="E55" s="27">
        <f t="shared" si="15"/>
        <v>1175001.4799999997</v>
      </c>
      <c r="F55" s="27">
        <f t="shared" si="15"/>
        <v>1231399.66</v>
      </c>
      <c r="G55" s="27">
        <f t="shared" si="15"/>
        <v>1222474.39</v>
      </c>
      <c r="H55" s="27">
        <f t="shared" si="15"/>
        <v>1239354.2899999998</v>
      </c>
      <c r="I55" s="27">
        <f t="shared" si="15"/>
        <v>1629994.5500000003</v>
      </c>
      <c r="J55" s="27">
        <f t="shared" si="15"/>
        <v>596721.2599999999</v>
      </c>
      <c r="K55" s="20">
        <f>SUM(B55:J55)</f>
        <v>12286305.74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1642826.29</v>
      </c>
      <c r="C61" s="10">
        <f t="shared" si="17"/>
        <v>1591757.82</v>
      </c>
      <c r="D61" s="10">
        <f t="shared" si="17"/>
        <v>1956776</v>
      </c>
      <c r="E61" s="10">
        <f t="shared" si="17"/>
        <v>1175001.48</v>
      </c>
      <c r="F61" s="10">
        <f t="shared" si="17"/>
        <v>1231399.66</v>
      </c>
      <c r="G61" s="10">
        <f t="shared" si="17"/>
        <v>1222474.39</v>
      </c>
      <c r="H61" s="10">
        <f t="shared" si="17"/>
        <v>1239354.29</v>
      </c>
      <c r="I61" s="10">
        <f>SUM(I62:I74)</f>
        <v>1629994.5499999998</v>
      </c>
      <c r="J61" s="10">
        <f t="shared" si="17"/>
        <v>596721.26</v>
      </c>
      <c r="K61" s="5">
        <f>SUM(K62:K74)</f>
        <v>12286305.739999998</v>
      </c>
      <c r="L61" s="9"/>
    </row>
    <row r="62" spans="1:12" ht="16.5" customHeight="1">
      <c r="A62" s="7" t="s">
        <v>56</v>
      </c>
      <c r="B62" s="8">
        <v>1445030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1445030</v>
      </c>
      <c r="L62"/>
    </row>
    <row r="63" spans="1:12" ht="16.5" customHeight="1">
      <c r="A63" s="7" t="s">
        <v>57</v>
      </c>
      <c r="B63" s="8">
        <v>197796.29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197796.29</v>
      </c>
      <c r="L63"/>
    </row>
    <row r="64" spans="1:12" ht="16.5" customHeight="1">
      <c r="A64" s="7" t="s">
        <v>4</v>
      </c>
      <c r="B64" s="6">
        <v>0</v>
      </c>
      <c r="C64" s="8">
        <v>1591757.82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1591757.82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1956776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1956776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1175001.48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1175001.48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1231399.66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1231399.66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1222474.39</v>
      </c>
      <c r="H68" s="6">
        <v>0</v>
      </c>
      <c r="I68" s="6">
        <v>0</v>
      </c>
      <c r="J68" s="6">
        <v>0</v>
      </c>
      <c r="K68" s="5">
        <f t="shared" si="18"/>
        <v>1222474.39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1239354.29</v>
      </c>
      <c r="I69" s="6">
        <v>0</v>
      </c>
      <c r="J69" s="6">
        <v>0</v>
      </c>
      <c r="K69" s="5">
        <f t="shared" si="18"/>
        <v>1239354.29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617278.94</v>
      </c>
      <c r="J71" s="6">
        <v>0</v>
      </c>
      <c r="K71" s="5">
        <f t="shared" si="18"/>
        <v>617278.94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1012715.61</v>
      </c>
      <c r="J72" s="6">
        <v>0</v>
      </c>
      <c r="K72" s="5">
        <f t="shared" si="18"/>
        <v>1012715.61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596721.26</v>
      </c>
      <c r="K73" s="5">
        <f t="shared" si="18"/>
        <v>596721.26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2024-04-04T19:44:11Z</dcterms:modified>
  <cp:category/>
  <cp:version/>
  <cp:contentType/>
  <cp:contentStatus/>
</cp:coreProperties>
</file>