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<sst xmlns="http://schemas.openxmlformats.org/spreadsheetml/2006/main" count="83" uniqueCount="82">
  <si>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</si>
  <si>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</si>
  <si>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</si>
  <si>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</si>
  <si>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</si>
  <si>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</si>
  <si>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</si>
  <si>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</si>
  <si>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</si>
  <si>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</si>
  <si>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</si>
  <si>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</si>
  <si>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</si>
  <si>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</si>
  <si>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</si>
  <si>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</si>
  <si>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</si>
  <si>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</si>
  <si>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</si>
  <si>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</si>
  <si>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</si>
  <si>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</si>
  <si>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</si>
  <si>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</si>
  <si>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</si>
  <si>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</si>
  <si>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</si>
  <si>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</si>
  <si>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</si>
  <si>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</si>
  <si>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</si>
  <si>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</si>
  <si>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</si>
  <si>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</si>
  <si>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</si>
  <si>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</si>
  <si>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</si>
  <si>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</si>
  <si>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</si>
  <si>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</si>
  <si>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</si>
  <si>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</si>
  <si>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</si>
  <si>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</si>
  <si>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</si>
  <si>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</si>
  <si>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</si>
  <si>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</si>
  <si>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</si>
  <si>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</si>
  <si>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</si>
  <si>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</si>
  <si>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</si>
  <si>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</si>
  <si>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</si>
  <si>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</si>
  <si>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</si>
  <si>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</si>
  <si>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</si>
  <si>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</si>
  <si>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</si>
  <si>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</si>
  <si>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</si>
  <si>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</si>
  <si>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</si>
  <si>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</si>
  <si>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</si>
  <si>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</si>
  <si>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</si>
  <si>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</si>
  <si>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</si>
  <si>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</si>
  <si>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</si>
  <si>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</si>
  <si>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</si>
  <si>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</si>
  <si>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</si>
  <si>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</si>
  <si>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</si>
  <si>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</si>
  <si>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26/03/24 - VENCIMENTO 03/04/24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</si>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</sst>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356261</v>
      </c>
      <c r="C7" s="46">
        <f aca="true" t="shared" si="0" ref="C7:J7">+C8+C11</f>
        <v>285013</v>
      </c>
      <c r="D7" s="46">
        <f t="shared" si="0"/>
        <v>338164</v>
      </c>
      <c r="E7" s="46">
        <f t="shared" si="0"/>
        <v>189916</v>
      </c>
      <c r="F7" s="46">
        <f t="shared" si="0"/>
        <v>259487</v>
      </c>
      <c r="G7" s="46">
        <f t="shared" si="0"/>
        <v>249321</v>
      </c>
      <c r="H7" s="46">
        <f t="shared" si="0"/>
        <v>267257</v>
      </c>
      <c r="I7" s="46">
        <f t="shared" si="0"/>
        <v>380393</v>
      </c>
      <c r="J7" s="46">
        <f t="shared" si="0"/>
        <v>122858</v>
      </c>
      <c r="K7" s="38">
        <f aca="true" t="shared" si="1" ref="K7:K13">SUM(B7:J7)</f>
        <v>2448670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16138</v>
      </c>
      <c r="C8" s="44">
        <f t="shared" si="2"/>
        <v>16142</v>
      </c>
      <c r="D8" s="44">
        <f t="shared" si="2"/>
        <v>14616</v>
      </c>
      <c r="E8" s="44">
        <f t="shared" si="2"/>
        <v>10455</v>
      </c>
      <c r="F8" s="44">
        <f t="shared" si="2"/>
        <v>12195</v>
      </c>
      <c r="G8" s="44">
        <f t="shared" si="2"/>
        <v>6764</v>
      </c>
      <c r="H8" s="44">
        <f t="shared" si="2"/>
        <v>5437</v>
      </c>
      <c r="I8" s="44">
        <f t="shared" si="2"/>
        <v>16362</v>
      </c>
      <c r="J8" s="44">
        <f t="shared" si="2"/>
        <v>3528</v>
      </c>
      <c r="K8" s="38">
        <f t="shared" si="1"/>
        <v>101637</v>
      </c>
      <c r="L8"/>
      <c r="M8"/>
      <c r="N8"/>
    </row>
    <row r="9" spans="1:14" ht="16.5" customHeight="1">
      <c r="A9" s="22" t="s">
        <v>32</v>
      </c>
      <c r="B9" s="44">
        <v>16090</v>
      </c>
      <c r="C9" s="44">
        <v>16135</v>
      </c>
      <c r="D9" s="44">
        <v>14616</v>
      </c>
      <c r="E9" s="44">
        <v>10104</v>
      </c>
      <c r="F9" s="44">
        <v>12180</v>
      </c>
      <c r="G9" s="44">
        <v>6763</v>
      </c>
      <c r="H9" s="44">
        <v>5437</v>
      </c>
      <c r="I9" s="44">
        <v>16295</v>
      </c>
      <c r="J9" s="44">
        <v>3528</v>
      </c>
      <c r="K9" s="38">
        <f t="shared" si="1"/>
        <v>101148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7</v>
      </c>
      <c r="D10" s="44">
        <v>0</v>
      </c>
      <c r="E10" s="44">
        <v>351</v>
      </c>
      <c r="F10" s="44">
        <v>15</v>
      </c>
      <c r="G10" s="44">
        <v>1</v>
      </c>
      <c r="H10" s="44">
        <v>0</v>
      </c>
      <c r="I10" s="44">
        <v>67</v>
      </c>
      <c r="J10" s="44">
        <v>0</v>
      </c>
      <c r="K10" s="38">
        <f t="shared" si="1"/>
        <v>489</v>
      </c>
      <c r="L10"/>
      <c r="M10"/>
      <c r="N10"/>
    </row>
    <row r="11" spans="1:14" ht="16.5" customHeight="1">
      <c r="A11" s="43" t="s">
        <v>67</v>
      </c>
      <c r="B11" s="42">
        <v>340123</v>
      </c>
      <c r="C11" s="42">
        <v>268871</v>
      </c>
      <c r="D11" s="42">
        <v>323548</v>
      </c>
      <c r="E11" s="42">
        <v>179461</v>
      </c>
      <c r="F11" s="42">
        <v>247292</v>
      </c>
      <c r="G11" s="42">
        <v>242557</v>
      </c>
      <c r="H11" s="42">
        <v>261820</v>
      </c>
      <c r="I11" s="42">
        <v>364031</v>
      </c>
      <c r="J11" s="42">
        <v>119330</v>
      </c>
      <c r="K11" s="38">
        <f t="shared" si="1"/>
        <v>2347033</v>
      </c>
      <c r="L11" s="59"/>
      <c r="M11" s="59"/>
      <c r="N11" s="59"/>
    </row>
    <row r="12" spans="1:14" ht="16.5" customHeight="1">
      <c r="A12" s="22" t="s">
        <v>79</v>
      </c>
      <c r="B12" s="42">
        <v>24056</v>
      </c>
      <c r="C12" s="42">
        <v>20696</v>
      </c>
      <c r="D12" s="42">
        <v>25733</v>
      </c>
      <c r="E12" s="42">
        <v>17001</v>
      </c>
      <c r="F12" s="42">
        <v>15694</v>
      </c>
      <c r="G12" s="42">
        <v>14827</v>
      </c>
      <c r="H12" s="42">
        <v>13824</v>
      </c>
      <c r="I12" s="42">
        <v>20243</v>
      </c>
      <c r="J12" s="42">
        <v>5244</v>
      </c>
      <c r="K12" s="38">
        <f t="shared" si="1"/>
        <v>157318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316067</v>
      </c>
      <c r="C13" s="42">
        <f>+C11-C12</f>
        <v>248175</v>
      </c>
      <c r="D13" s="42">
        <f>+D11-D12</f>
        <v>297815</v>
      </c>
      <c r="E13" s="42">
        <f aca="true" t="shared" si="3" ref="E13:J13">+E11-E12</f>
        <v>162460</v>
      </c>
      <c r="F13" s="42">
        <f t="shared" si="3"/>
        <v>231598</v>
      </c>
      <c r="G13" s="42">
        <f t="shared" si="3"/>
        <v>227730</v>
      </c>
      <c r="H13" s="42">
        <f t="shared" si="3"/>
        <v>247996</v>
      </c>
      <c r="I13" s="42">
        <f t="shared" si="3"/>
        <v>343788</v>
      </c>
      <c r="J13" s="42">
        <f t="shared" si="3"/>
        <v>114086</v>
      </c>
      <c r="K13" s="38">
        <f t="shared" si="1"/>
        <v>2189715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1.072670441768071</v>
      </c>
      <c r="C18" s="39">
        <v>1.150339464327969</v>
      </c>
      <c r="D18" s="39">
        <v>1.090974366569527</v>
      </c>
      <c r="E18" s="39">
        <v>1.347404846895801</v>
      </c>
      <c r="F18" s="39">
        <v>0.96167924031828</v>
      </c>
      <c r="G18" s="39">
        <v>1.116510333386625</v>
      </c>
      <c r="H18" s="39">
        <v>1.124470889521537</v>
      </c>
      <c r="I18" s="39">
        <v>1.03215998216293</v>
      </c>
      <c r="J18" s="39">
        <v>1.047726159988038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1788494.8</v>
      </c>
      <c r="C20" s="36">
        <f aca="true" t="shared" si="4" ref="C20:J20">SUM(C21:C30)</f>
        <v>1684704.9300000002</v>
      </c>
      <c r="D20" s="36">
        <f t="shared" si="4"/>
        <v>2096528.77</v>
      </c>
      <c r="E20" s="36">
        <f t="shared" si="4"/>
        <v>1271567.2</v>
      </c>
      <c r="F20" s="36">
        <f t="shared" si="4"/>
        <v>1307643.4599999997</v>
      </c>
      <c r="G20" s="36">
        <f t="shared" si="4"/>
        <v>1468198.3900000001</v>
      </c>
      <c r="H20" s="36">
        <f t="shared" si="4"/>
        <v>1270069.4799999997</v>
      </c>
      <c r="I20" s="36">
        <f t="shared" si="4"/>
        <v>1758513.8400000003</v>
      </c>
      <c r="J20" s="36">
        <f t="shared" si="4"/>
        <v>621032.4900000001</v>
      </c>
      <c r="K20" s="36">
        <f aca="true" t="shared" si="5" ref="K20:K29">SUM(B20:J20)</f>
        <v>13266753.360000001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1608482.79</v>
      </c>
      <c r="C21" s="58">
        <f>ROUND((C15+C16)*C7,2)</f>
        <v>1413664.48</v>
      </c>
      <c r="D21" s="58">
        <f aca="true" t="shared" si="6" ref="D21:J21">ROUND((D15+D16)*D7,2)</f>
        <v>1859394.75</v>
      </c>
      <c r="E21" s="58">
        <f t="shared" si="6"/>
        <v>907912.43</v>
      </c>
      <c r="F21" s="58">
        <f t="shared" si="6"/>
        <v>1312770.68</v>
      </c>
      <c r="G21" s="58">
        <f t="shared" si="6"/>
        <v>1274105.11</v>
      </c>
      <c r="H21" s="58">
        <f t="shared" si="6"/>
        <v>1087468.73</v>
      </c>
      <c r="I21" s="58">
        <f t="shared" si="6"/>
        <v>1563491.31</v>
      </c>
      <c r="J21" s="58">
        <f t="shared" si="6"/>
        <v>571387.99</v>
      </c>
      <c r="K21" s="30">
        <f t="shared" si="5"/>
        <v>11598678.27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116889.15</v>
      </c>
      <c r="C22" s="30">
        <f t="shared" si="7"/>
        <v>212529.56</v>
      </c>
      <c r="D22" s="30">
        <f t="shared" si="7"/>
        <v>169157.26</v>
      </c>
      <c r="E22" s="30">
        <f t="shared" si="7"/>
        <v>315413.18</v>
      </c>
      <c r="F22" s="30">
        <f t="shared" si="7"/>
        <v>-50306.37</v>
      </c>
      <c r="G22" s="30">
        <f t="shared" si="7"/>
        <v>148446.41</v>
      </c>
      <c r="H22" s="30">
        <f t="shared" si="7"/>
        <v>135358.2</v>
      </c>
      <c r="I22" s="30">
        <f t="shared" si="7"/>
        <v>50281.85</v>
      </c>
      <c r="J22" s="30">
        <f t="shared" si="7"/>
        <v>27270.15</v>
      </c>
      <c r="K22" s="30">
        <f t="shared" si="5"/>
        <v>1125039.39</v>
      </c>
      <c r="L22"/>
      <c r="M22"/>
      <c r="N22"/>
    </row>
    <row r="23" spans="1:14" ht="16.5" customHeight="1">
      <c r="A23" s="18" t="s">
        <v>26</v>
      </c>
      <c r="B23" s="30">
        <v>58715.3</v>
      </c>
      <c r="C23" s="30">
        <v>52531.56</v>
      </c>
      <c r="D23" s="30">
        <v>59681.09</v>
      </c>
      <c r="E23" s="30">
        <v>41158.38</v>
      </c>
      <c r="F23" s="30">
        <v>41561.75</v>
      </c>
      <c r="G23" s="30">
        <v>41767.59</v>
      </c>
      <c r="H23" s="30">
        <v>41785.4</v>
      </c>
      <c r="I23" s="30">
        <v>66931.68</v>
      </c>
      <c r="J23" s="30">
        <v>19678.88</v>
      </c>
      <c r="K23" s="30">
        <f t="shared" si="5"/>
        <v>423811.63000000006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1304.31</v>
      </c>
      <c r="D26" s="30">
        <v>1622.89</v>
      </c>
      <c r="E26" s="30">
        <v>982.99</v>
      </c>
      <c r="F26" s="30">
        <v>1012.95</v>
      </c>
      <c r="G26" s="30">
        <v>1135.48</v>
      </c>
      <c r="H26" s="30">
        <v>982.99</v>
      </c>
      <c r="I26" s="30">
        <v>1361.49</v>
      </c>
      <c r="J26" s="30">
        <v>479.24</v>
      </c>
      <c r="K26" s="30">
        <f t="shared" si="5"/>
        <v>10265.609999999999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2381.1000000000004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597.88</v>
      </c>
      <c r="G28" s="30">
        <v>720.06</v>
      </c>
      <c r="H28" s="30">
        <v>695.63</v>
      </c>
      <c r="I28" s="30">
        <v>1005.17</v>
      </c>
      <c r="J28" s="30">
        <v>327.92</v>
      </c>
      <c r="K28" s="30">
        <f t="shared" si="5"/>
        <v>6662.69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71593.87</v>
      </c>
      <c r="J29" s="30">
        <v>0</v>
      </c>
      <c r="K29" s="30">
        <f t="shared" si="5"/>
        <v>71593.87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-116228.12</v>
      </c>
      <c r="C32" s="30">
        <f t="shared" si="8"/>
        <v>-80687.16</v>
      </c>
      <c r="D32" s="30">
        <f t="shared" si="8"/>
        <v>-105928.62999999998</v>
      </c>
      <c r="E32" s="30">
        <f t="shared" si="8"/>
        <v>-107606.09</v>
      </c>
      <c r="F32" s="30">
        <f t="shared" si="8"/>
        <v>-53592</v>
      </c>
      <c r="G32" s="30">
        <f t="shared" si="8"/>
        <v>-83272.91</v>
      </c>
      <c r="H32" s="30">
        <f t="shared" si="8"/>
        <v>-30660.02</v>
      </c>
      <c r="I32" s="30">
        <f t="shared" si="8"/>
        <v>-82211.85</v>
      </c>
      <c r="J32" s="30">
        <f t="shared" si="8"/>
        <v>-25539.27000000001</v>
      </c>
      <c r="K32" s="30">
        <f aca="true" t="shared" si="9" ref="K32:K40">SUM(B32:J32)</f>
        <v>-685726.05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-116228.12</v>
      </c>
      <c r="C33" s="30">
        <f t="shared" si="10"/>
        <v>-80687.16</v>
      </c>
      <c r="D33" s="30">
        <f t="shared" si="10"/>
        <v>-82534.4</v>
      </c>
      <c r="E33" s="30">
        <f t="shared" si="10"/>
        <v>-107606.09</v>
      </c>
      <c r="F33" s="30">
        <f t="shared" si="10"/>
        <v>-53592</v>
      </c>
      <c r="G33" s="30">
        <f t="shared" si="10"/>
        <v>-83272.91</v>
      </c>
      <c r="H33" s="30">
        <f t="shared" si="10"/>
        <v>-30660.02</v>
      </c>
      <c r="I33" s="30">
        <f t="shared" si="10"/>
        <v>-82211.85</v>
      </c>
      <c r="J33" s="30">
        <f t="shared" si="10"/>
        <v>-18766.760000000002</v>
      </c>
      <c r="K33" s="30">
        <f t="shared" si="9"/>
        <v>-655559.31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-70796</v>
      </c>
      <c r="C34" s="30">
        <f t="shared" si="11"/>
        <v>-70994</v>
      </c>
      <c r="D34" s="30">
        <f t="shared" si="11"/>
        <v>-64310.4</v>
      </c>
      <c r="E34" s="30">
        <f t="shared" si="11"/>
        <v>-44457.6</v>
      </c>
      <c r="F34" s="30">
        <f t="shared" si="11"/>
        <v>-53592</v>
      </c>
      <c r="G34" s="30">
        <f t="shared" si="11"/>
        <v>-29757.2</v>
      </c>
      <c r="H34" s="30">
        <f t="shared" si="11"/>
        <v>-23922.8</v>
      </c>
      <c r="I34" s="30">
        <f t="shared" si="11"/>
        <v>-71698</v>
      </c>
      <c r="J34" s="30">
        <f t="shared" si="11"/>
        <v>-15523.2</v>
      </c>
      <c r="K34" s="30">
        <f t="shared" si="9"/>
        <v>-445051.2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-45432.12</v>
      </c>
      <c r="C37" s="30">
        <v>-9693.16</v>
      </c>
      <c r="D37" s="30">
        <v>-18224</v>
      </c>
      <c r="E37" s="30">
        <v>-63148.49</v>
      </c>
      <c r="F37" s="26">
        <v>0</v>
      </c>
      <c r="G37" s="30">
        <v>-53515.71</v>
      </c>
      <c r="H37" s="30">
        <v>-6737.22</v>
      </c>
      <c r="I37" s="30">
        <v>-10513.85</v>
      </c>
      <c r="J37" s="30">
        <v>-3243.56</v>
      </c>
      <c r="K37" s="30">
        <f t="shared" si="9"/>
        <v>-210508.11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1672266.6800000002</v>
      </c>
      <c r="C55" s="27">
        <f t="shared" si="15"/>
        <v>1604017.7700000003</v>
      </c>
      <c r="D55" s="27">
        <f t="shared" si="15"/>
        <v>1990600.1400000001</v>
      </c>
      <c r="E55" s="27">
        <f t="shared" si="15"/>
        <v>1163961.1099999999</v>
      </c>
      <c r="F55" s="27">
        <f t="shared" si="15"/>
        <v>1254051.4599999997</v>
      </c>
      <c r="G55" s="27">
        <f t="shared" si="15"/>
        <v>1384925.4800000002</v>
      </c>
      <c r="H55" s="27">
        <f t="shared" si="15"/>
        <v>1239409.4599999997</v>
      </c>
      <c r="I55" s="27">
        <f t="shared" si="15"/>
        <v>1676301.9900000002</v>
      </c>
      <c r="J55" s="27">
        <f t="shared" si="15"/>
        <v>595493.2200000001</v>
      </c>
      <c r="K55" s="20">
        <f>SUM(B55:J55)</f>
        <v>12581027.309999999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1672266.68</v>
      </c>
      <c r="C61" s="10">
        <f t="shared" si="17"/>
        <v>1604017.77</v>
      </c>
      <c r="D61" s="10">
        <f t="shared" si="17"/>
        <v>1990600.14</v>
      </c>
      <c r="E61" s="10">
        <f t="shared" si="17"/>
        <v>1163961.11</v>
      </c>
      <c r="F61" s="10">
        <f t="shared" si="17"/>
        <v>1254051.46</v>
      </c>
      <c r="G61" s="10">
        <f t="shared" si="17"/>
        <v>1384925.48</v>
      </c>
      <c r="H61" s="10">
        <f t="shared" si="17"/>
        <v>1239409.46</v>
      </c>
      <c r="I61" s="10">
        <f>SUM(I62:I74)</f>
        <v>1676301.9899999998</v>
      </c>
      <c r="J61" s="10">
        <f t="shared" si="17"/>
        <v>595493.22</v>
      </c>
      <c r="K61" s="5">
        <f>SUM(K62:K74)</f>
        <v>12581027.310000002</v>
      </c>
      <c r="L61" s="9"/>
    </row>
    <row r="62" spans="1:12" ht="16.5" customHeight="1">
      <c r="A62" s="7" t="s">
        <v>56</v>
      </c>
      <c r="B62" s="8">
        <v>1464571.16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1464571.16</v>
      </c>
      <c r="L62"/>
    </row>
    <row r="63" spans="1:12" ht="16.5" customHeight="1">
      <c r="A63" s="7" t="s">
        <v>57</v>
      </c>
      <c r="B63" s="8">
        <v>207695.52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207695.52</v>
      </c>
      <c r="L63"/>
    </row>
    <row r="64" spans="1:12" ht="16.5" customHeight="1">
      <c r="A64" s="7" t="s">
        <v>4</v>
      </c>
      <c r="B64" s="6">
        <v>0</v>
      </c>
      <c r="C64" s="8">
        <v>1604017.77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1604017.77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1990600.14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1990600.14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1163961.11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1163961.11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1254051.46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1254051.46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1384925.48</v>
      </c>
      <c r="H68" s="6">
        <v>0</v>
      </c>
      <c r="I68" s="6">
        <v>0</v>
      </c>
      <c r="J68" s="6">
        <v>0</v>
      </c>
      <c r="K68" s="5">
        <f t="shared" si="18"/>
        <v>1384925.48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1239409.46</v>
      </c>
      <c r="I69" s="6">
        <v>0</v>
      </c>
      <c r="J69" s="6">
        <v>0</v>
      </c>
      <c r="K69" s="5">
        <f t="shared" si="18"/>
        <v>1239409.46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614867.57</v>
      </c>
      <c r="J71" s="6">
        <v>0</v>
      </c>
      <c r="K71" s="5">
        <f t="shared" si="18"/>
        <v>614867.57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1061434.42</v>
      </c>
      <c r="J72" s="6">
        <v>0</v>
      </c>
      <c r="K72" s="5">
        <f t="shared" si="18"/>
        <v>1061434.42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595493.22</v>
      </c>
      <c r="K73" s="5">
        <f t="shared" si="18"/>
        <v>595493.22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2024-04-02T20:26:54Z</dcterms:modified>
  <cp:category/>
  <cp:version/>
  <cp:contentType/>
  <cp:contentStatus/>
</cp:coreProperties>
</file>