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<sst xmlns="http://schemas.openxmlformats.org/spreadsheetml/2006/main" count="83" uniqueCount="82">
  <si>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</si>
  <si>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</si>
  <si>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</si>
  <si>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</si>
  <si>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</si>
  <si>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</si>
  <si>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</si>
  <si>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</si>
  <si>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</si>
  <si>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</si>
  <si>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</si>
  <si>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</si>
  <si>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</si>
  <si>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</si>
  <si>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</si>
  <si>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</si>
  <si>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</si>
  <si>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</si>
  <si>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</si>
  <si>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</si>
  <si>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</si>
  <si>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</si>
  <si>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</si>
  <si>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</si>
  <si>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</si>
  <si>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</si>
  <si>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</si>
  <si>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</si>
  <si>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</si>
  <si>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</si>
  <si>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</si>
  <si>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</si>
  <si>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</si>
  <si>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</si>
  <si>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</si>
  <si>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</si>
  <si>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</si>
  <si>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</si>
  <si>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</si>
  <si>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</si>
  <si>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</si>
  <si>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</si>
  <si>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</si>
  <si>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</si>
  <si>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</si>
  <si>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</si>
  <si>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</si>
  <si>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</si>
  <si>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</si>
  <si>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</si>
  <si>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</si>
  <si>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</si>
  <si>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</si>
  <si>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</si>
  <si>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</si>
  <si>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</si>
  <si>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</si>
  <si>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</si>
  <si>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</si>
  <si>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</si>
  <si>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</si>
  <si>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</si>
  <si>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</si>
  <si>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</si>
  <si>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</si>
  <si>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</si>
  <si>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</si>
  <si>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</si>
  <si>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</si>
  <si>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</si>
  <si>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</si>
  <si>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</si>
  <si>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</si>
  <si>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</si>
  <si>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</si>
  <si>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</si>
  <si>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</si>
  <si>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</si>
  <si>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</si>
  <si>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</si>
  <si>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22/03/24 - VENCIMENTO 01/04/24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</si>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</sst>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326771</v>
      </c>
      <c r="C7" s="46">
        <f aca="true" t="shared" si="0" ref="C7:J7">+C8+C11</f>
        <v>266798</v>
      </c>
      <c r="D7" s="46">
        <f t="shared" si="0"/>
        <v>314862</v>
      </c>
      <c r="E7" s="46">
        <f t="shared" si="0"/>
        <v>179689</v>
      </c>
      <c r="F7" s="46">
        <f t="shared" si="0"/>
        <v>234418</v>
      </c>
      <c r="G7" s="46">
        <f t="shared" si="0"/>
        <v>228868</v>
      </c>
      <c r="H7" s="46">
        <f t="shared" si="0"/>
        <v>260322</v>
      </c>
      <c r="I7" s="46">
        <f t="shared" si="0"/>
        <v>363706</v>
      </c>
      <c r="J7" s="46">
        <f t="shared" si="0"/>
        <v>113445</v>
      </c>
      <c r="K7" s="38">
        <f aca="true" t="shared" si="1" ref="K7:K13">SUM(B7:J7)</f>
        <v>2288879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14726</v>
      </c>
      <c r="C8" s="44">
        <f t="shared" si="2"/>
        <v>15008</v>
      </c>
      <c r="D8" s="44">
        <f t="shared" si="2"/>
        <v>13595</v>
      </c>
      <c r="E8" s="44">
        <f t="shared" si="2"/>
        <v>10031</v>
      </c>
      <c r="F8" s="44">
        <f t="shared" si="2"/>
        <v>10936</v>
      </c>
      <c r="G8" s="44">
        <f t="shared" si="2"/>
        <v>6312</v>
      </c>
      <c r="H8" s="44">
        <f t="shared" si="2"/>
        <v>4944</v>
      </c>
      <c r="I8" s="44">
        <f t="shared" si="2"/>
        <v>15256</v>
      </c>
      <c r="J8" s="44">
        <f t="shared" si="2"/>
        <v>2956</v>
      </c>
      <c r="K8" s="38">
        <f t="shared" si="1"/>
        <v>93764</v>
      </c>
      <c r="L8"/>
      <c r="M8"/>
      <c r="N8"/>
    </row>
    <row r="9" spans="1:14" ht="16.5" customHeight="1">
      <c r="A9" s="22" t="s">
        <v>32</v>
      </c>
      <c r="B9" s="44">
        <v>14672</v>
      </c>
      <c r="C9" s="44">
        <v>15007</v>
      </c>
      <c r="D9" s="44">
        <v>13595</v>
      </c>
      <c r="E9" s="44">
        <v>9728</v>
      </c>
      <c r="F9" s="44">
        <v>10922</v>
      </c>
      <c r="G9" s="44">
        <v>6312</v>
      </c>
      <c r="H9" s="44">
        <v>4944</v>
      </c>
      <c r="I9" s="44">
        <v>15188</v>
      </c>
      <c r="J9" s="44">
        <v>2956</v>
      </c>
      <c r="K9" s="38">
        <f t="shared" si="1"/>
        <v>93324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1</v>
      </c>
      <c r="D10" s="44">
        <v>0</v>
      </c>
      <c r="E10" s="44">
        <v>303</v>
      </c>
      <c r="F10" s="44">
        <v>14</v>
      </c>
      <c r="G10" s="44">
        <v>0</v>
      </c>
      <c r="H10" s="44">
        <v>0</v>
      </c>
      <c r="I10" s="44">
        <v>68</v>
      </c>
      <c r="J10" s="44">
        <v>0</v>
      </c>
      <c r="K10" s="38">
        <f t="shared" si="1"/>
        <v>440</v>
      </c>
      <c r="L10"/>
      <c r="M10"/>
      <c r="N10"/>
    </row>
    <row r="11" spans="1:14" ht="16.5" customHeight="1">
      <c r="A11" s="43" t="s">
        <v>67</v>
      </c>
      <c r="B11" s="42">
        <v>312045</v>
      </c>
      <c r="C11" s="42">
        <v>251790</v>
      </c>
      <c r="D11" s="42">
        <v>301267</v>
      </c>
      <c r="E11" s="42">
        <v>169658</v>
      </c>
      <c r="F11" s="42">
        <v>223482</v>
      </c>
      <c r="G11" s="42">
        <v>222556</v>
      </c>
      <c r="H11" s="42">
        <v>255378</v>
      </c>
      <c r="I11" s="42">
        <v>348450</v>
      </c>
      <c r="J11" s="42">
        <v>110489</v>
      </c>
      <c r="K11" s="38">
        <f t="shared" si="1"/>
        <v>2195115</v>
      </c>
      <c r="L11" s="59"/>
      <c r="M11" s="59"/>
      <c r="N11" s="59"/>
    </row>
    <row r="12" spans="1:14" ht="16.5" customHeight="1">
      <c r="A12" s="22" t="s">
        <v>79</v>
      </c>
      <c r="B12" s="42">
        <v>19806</v>
      </c>
      <c r="C12" s="42">
        <v>17313</v>
      </c>
      <c r="D12" s="42">
        <v>21166</v>
      </c>
      <c r="E12" s="42">
        <v>14376</v>
      </c>
      <c r="F12" s="42">
        <v>12363</v>
      </c>
      <c r="G12" s="42">
        <v>11605</v>
      </c>
      <c r="H12" s="42">
        <v>12140</v>
      </c>
      <c r="I12" s="42">
        <v>17304</v>
      </c>
      <c r="J12" s="42">
        <v>4625</v>
      </c>
      <c r="K12" s="38">
        <f t="shared" si="1"/>
        <v>130698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292239</v>
      </c>
      <c r="C13" s="42">
        <f>+C11-C12</f>
        <v>234477</v>
      </c>
      <c r="D13" s="42">
        <f>+D11-D12</f>
        <v>280101</v>
      </c>
      <c r="E13" s="42">
        <f aca="true" t="shared" si="3" ref="E13:J13">+E11-E12</f>
        <v>155282</v>
      </c>
      <c r="F13" s="42">
        <f t="shared" si="3"/>
        <v>211119</v>
      </c>
      <c r="G13" s="42">
        <f t="shared" si="3"/>
        <v>210951</v>
      </c>
      <c r="H13" s="42">
        <f t="shared" si="3"/>
        <v>243238</v>
      </c>
      <c r="I13" s="42">
        <f t="shared" si="3"/>
        <v>331146</v>
      </c>
      <c r="J13" s="42">
        <f t="shared" si="3"/>
        <v>105864</v>
      </c>
      <c r="K13" s="38">
        <f t="shared" si="1"/>
        <v>2064417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1.154799011955526</v>
      </c>
      <c r="C18" s="39">
        <v>1.21620026154013</v>
      </c>
      <c r="D18" s="39">
        <v>1.152188039465962</v>
      </c>
      <c r="E18" s="39">
        <v>1.415077988539354</v>
      </c>
      <c r="F18" s="39">
        <v>1.03153109186331</v>
      </c>
      <c r="G18" s="39">
        <v>1.149912317075397</v>
      </c>
      <c r="H18" s="39">
        <v>1.145626607623631</v>
      </c>
      <c r="I18" s="39">
        <v>1.074146367829917</v>
      </c>
      <c r="J18" s="39">
        <v>1.129316278312012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1766783.0199999998</v>
      </c>
      <c r="C20" s="36">
        <f aca="true" t="shared" si="4" ref="C20:J20">SUM(C21:C30)</f>
        <v>1667031.8900000001</v>
      </c>
      <c r="D20" s="36">
        <f t="shared" si="4"/>
        <v>2062473.26</v>
      </c>
      <c r="E20" s="36">
        <f t="shared" si="4"/>
        <v>1263273.1099999999</v>
      </c>
      <c r="F20" s="36">
        <f t="shared" si="4"/>
        <v>1268446.9900000002</v>
      </c>
      <c r="G20" s="36">
        <f t="shared" si="4"/>
        <v>1389230.2499999998</v>
      </c>
      <c r="H20" s="36">
        <f t="shared" si="4"/>
        <v>1260890.0099999998</v>
      </c>
      <c r="I20" s="36">
        <f t="shared" si="4"/>
        <v>1750705.86</v>
      </c>
      <c r="J20" s="36">
        <f t="shared" si="4"/>
        <v>617803.3600000001</v>
      </c>
      <c r="K20" s="36">
        <f aca="true" t="shared" si="5" ref="K20:K28">SUM(B20:J20)</f>
        <v>13046637.749999998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1475338.39</v>
      </c>
      <c r="C21" s="58">
        <f>ROUND((C15+C16)*C7,2)</f>
        <v>1323318.08</v>
      </c>
      <c r="D21" s="58">
        <f aca="true" t="shared" si="6" ref="D21:J21">ROUND((D15+D16)*D7,2)</f>
        <v>1731268.71</v>
      </c>
      <c r="E21" s="58">
        <f t="shared" si="6"/>
        <v>859021.23</v>
      </c>
      <c r="F21" s="58">
        <f t="shared" si="6"/>
        <v>1185944.1</v>
      </c>
      <c r="G21" s="58">
        <f t="shared" si="6"/>
        <v>1169584.14</v>
      </c>
      <c r="H21" s="58">
        <f t="shared" si="6"/>
        <v>1059250.22</v>
      </c>
      <c r="I21" s="58">
        <f t="shared" si="6"/>
        <v>1494904.4</v>
      </c>
      <c r="J21" s="58">
        <f t="shared" si="6"/>
        <v>527610.01</v>
      </c>
      <c r="K21" s="30">
        <f t="shared" si="5"/>
        <v>10826239.28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228380.93</v>
      </c>
      <c r="C22" s="30">
        <f t="shared" si="7"/>
        <v>286101.71</v>
      </c>
      <c r="D22" s="30">
        <f t="shared" si="7"/>
        <v>263478.39</v>
      </c>
      <c r="E22" s="30">
        <f t="shared" si="7"/>
        <v>356560.8</v>
      </c>
      <c r="F22" s="30">
        <f t="shared" si="7"/>
        <v>37394.11</v>
      </c>
      <c r="G22" s="30">
        <f t="shared" si="7"/>
        <v>175335.07</v>
      </c>
      <c r="H22" s="30">
        <f t="shared" si="7"/>
        <v>154255.02</v>
      </c>
      <c r="I22" s="30">
        <f t="shared" si="7"/>
        <v>110841.73</v>
      </c>
      <c r="J22" s="30">
        <f t="shared" si="7"/>
        <v>68228.56</v>
      </c>
      <c r="K22" s="30">
        <f t="shared" si="5"/>
        <v>1680576.3200000003</v>
      </c>
      <c r="L22"/>
      <c r="M22"/>
      <c r="N22"/>
    </row>
    <row r="23" spans="1:14" ht="16.5" customHeight="1">
      <c r="A23" s="18" t="s">
        <v>26</v>
      </c>
      <c r="B23" s="30">
        <v>58650.69</v>
      </c>
      <c r="C23" s="30">
        <v>51627.33</v>
      </c>
      <c r="D23" s="30">
        <v>59433.21</v>
      </c>
      <c r="E23" s="30">
        <v>40599.7</v>
      </c>
      <c r="F23" s="30">
        <v>41508.94</v>
      </c>
      <c r="G23" s="30">
        <v>40522.69</v>
      </c>
      <c r="H23" s="30">
        <v>41919.45</v>
      </c>
      <c r="I23" s="30">
        <v>67118.16</v>
      </c>
      <c r="J23" s="30">
        <v>19263.87</v>
      </c>
      <c r="K23" s="30">
        <f t="shared" si="5"/>
        <v>420644.04000000004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1309.75</v>
      </c>
      <c r="D26" s="30">
        <v>1620.17</v>
      </c>
      <c r="E26" s="30">
        <v>991.16</v>
      </c>
      <c r="F26" s="30">
        <v>996.61</v>
      </c>
      <c r="G26" s="30">
        <v>1091.91</v>
      </c>
      <c r="H26" s="30">
        <v>991.16</v>
      </c>
      <c r="I26" s="30">
        <v>1375.1</v>
      </c>
      <c r="J26" s="30">
        <v>484.69</v>
      </c>
      <c r="K26" s="30">
        <f t="shared" si="5"/>
        <v>10249.27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596.66</v>
      </c>
      <c r="G28" s="30">
        <v>685.42</v>
      </c>
      <c r="H28" s="30">
        <v>695.63</v>
      </c>
      <c r="I28" s="30">
        <v>998.05</v>
      </c>
      <c r="J28" s="30">
        <v>327.92</v>
      </c>
      <c r="K28" s="30">
        <f t="shared" si="5"/>
        <v>6619.71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71619.95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-126599.28000000001</v>
      </c>
      <c r="C32" s="30">
        <f t="shared" si="8"/>
        <v>-114060.98000000001</v>
      </c>
      <c r="D32" s="30">
        <f t="shared" si="8"/>
        <v>-94309.66999999998</v>
      </c>
      <c r="E32" s="30">
        <f t="shared" si="8"/>
        <v>-81592.19</v>
      </c>
      <c r="F32" s="30">
        <f t="shared" si="8"/>
        <v>-80683.36</v>
      </c>
      <c r="G32" s="30">
        <f t="shared" si="8"/>
        <v>-222113.02000000002</v>
      </c>
      <c r="H32" s="30">
        <f t="shared" si="8"/>
        <v>-26683.64</v>
      </c>
      <c r="I32" s="30">
        <f t="shared" si="8"/>
        <v>-211317.75</v>
      </c>
      <c r="J32" s="30">
        <f t="shared" si="8"/>
        <v>-22921.069999999974</v>
      </c>
      <c r="K32" s="30">
        <f aca="true" t="shared" si="9" ref="K32:K40">SUM(B32:J32)</f>
        <v>-980280.96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-98602.76000000001</v>
      </c>
      <c r="C33" s="30">
        <f t="shared" si="10"/>
        <v>-72852.55</v>
      </c>
      <c r="D33" s="30">
        <f t="shared" si="10"/>
        <v>-70915.44</v>
      </c>
      <c r="E33" s="30">
        <f t="shared" si="10"/>
        <v>-77431.51</v>
      </c>
      <c r="F33" s="30">
        <f t="shared" si="10"/>
        <v>-48056.8</v>
      </c>
      <c r="G33" s="30">
        <f t="shared" si="10"/>
        <v>-62206.100000000006</v>
      </c>
      <c r="H33" s="30">
        <f t="shared" si="10"/>
        <v>-26683.64</v>
      </c>
      <c r="I33" s="30">
        <f t="shared" si="10"/>
        <v>-74520.84</v>
      </c>
      <c r="J33" s="30">
        <f t="shared" si="10"/>
        <v>-15379.91</v>
      </c>
      <c r="K33" s="30">
        <f t="shared" si="9"/>
        <v>-546649.55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-64556.8</v>
      </c>
      <c r="C34" s="30">
        <f t="shared" si="11"/>
        <v>-66030.8</v>
      </c>
      <c r="D34" s="30">
        <f t="shared" si="11"/>
        <v>-59818</v>
      </c>
      <c r="E34" s="30">
        <f t="shared" si="11"/>
        <v>-42803.2</v>
      </c>
      <c r="F34" s="30">
        <f t="shared" si="11"/>
        <v>-48056.8</v>
      </c>
      <c r="G34" s="30">
        <f t="shared" si="11"/>
        <v>-27772.8</v>
      </c>
      <c r="H34" s="30">
        <f t="shared" si="11"/>
        <v>-21753.6</v>
      </c>
      <c r="I34" s="30">
        <f t="shared" si="11"/>
        <v>-66827.2</v>
      </c>
      <c r="J34" s="30">
        <f t="shared" si="11"/>
        <v>-13006.4</v>
      </c>
      <c r="K34" s="30">
        <f t="shared" si="9"/>
        <v>-410625.6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-34045.96</v>
      </c>
      <c r="C37" s="30">
        <v>-6821.75</v>
      </c>
      <c r="D37" s="30">
        <v>-11097.44</v>
      </c>
      <c r="E37" s="30">
        <v>-34628.31</v>
      </c>
      <c r="F37" s="26">
        <v>0</v>
      </c>
      <c r="G37" s="30">
        <v>-34433.3</v>
      </c>
      <c r="H37" s="30">
        <v>-4930.04</v>
      </c>
      <c r="I37" s="30">
        <v>-7693.64</v>
      </c>
      <c r="J37" s="30">
        <v>-2373.51</v>
      </c>
      <c r="K37" s="30">
        <f t="shared" si="9"/>
        <v>-136023.95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-27996.52</v>
      </c>
      <c r="C38" s="27">
        <f t="shared" si="12"/>
        <v>-41208.43</v>
      </c>
      <c r="D38" s="27">
        <f t="shared" si="12"/>
        <v>-23394.22999999998</v>
      </c>
      <c r="E38" s="27">
        <f t="shared" si="12"/>
        <v>-4160.68</v>
      </c>
      <c r="F38" s="27">
        <f t="shared" si="12"/>
        <v>-32626.56</v>
      </c>
      <c r="G38" s="27">
        <f t="shared" si="12"/>
        <v>-159906.92</v>
      </c>
      <c r="H38" s="27">
        <f t="shared" si="12"/>
        <v>0</v>
      </c>
      <c r="I38" s="27">
        <f t="shared" si="12"/>
        <v>-136796.91</v>
      </c>
      <c r="J38" s="27">
        <f t="shared" si="12"/>
        <v>-7541.159999999974</v>
      </c>
      <c r="K38" s="30">
        <f t="shared" si="9"/>
        <v>-433631.41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-27996.52</v>
      </c>
      <c r="C40" s="27">
        <v>-41208.43</v>
      </c>
      <c r="D40" s="27">
        <v>0</v>
      </c>
      <c r="E40" s="27">
        <v>-4160.68</v>
      </c>
      <c r="F40" s="27">
        <v>-32626.56</v>
      </c>
      <c r="G40" s="27">
        <v>-159906.92</v>
      </c>
      <c r="H40" s="27">
        <v>0</v>
      </c>
      <c r="I40" s="27">
        <v>-136796.91</v>
      </c>
      <c r="J40" s="27">
        <v>-768.65</v>
      </c>
      <c r="K40" s="30">
        <f t="shared" si="9"/>
        <v>-403464.67000000004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1640183.7399999998</v>
      </c>
      <c r="C55" s="27">
        <f t="shared" si="15"/>
        <v>1552970.9100000001</v>
      </c>
      <c r="D55" s="27">
        <f t="shared" si="15"/>
        <v>1968163.59</v>
      </c>
      <c r="E55" s="27">
        <f t="shared" si="15"/>
        <v>1181680.92</v>
      </c>
      <c r="F55" s="27">
        <f t="shared" si="15"/>
        <v>1187763.6300000001</v>
      </c>
      <c r="G55" s="27">
        <f t="shared" si="15"/>
        <v>1167117.2299999997</v>
      </c>
      <c r="H55" s="27">
        <f t="shared" si="15"/>
        <v>1234206.3699999999</v>
      </c>
      <c r="I55" s="27">
        <f t="shared" si="15"/>
        <v>1539388.11</v>
      </c>
      <c r="J55" s="27">
        <f t="shared" si="15"/>
        <v>594882.2900000002</v>
      </c>
      <c r="K55" s="20">
        <f>SUM(B55:J55)</f>
        <v>12066356.79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1640183.73</v>
      </c>
      <c r="C61" s="10">
        <f t="shared" si="17"/>
        <v>1552970.91</v>
      </c>
      <c r="D61" s="10">
        <f t="shared" si="17"/>
        <v>1968163.59</v>
      </c>
      <c r="E61" s="10">
        <f t="shared" si="17"/>
        <v>1181680.92</v>
      </c>
      <c r="F61" s="10">
        <f t="shared" si="17"/>
        <v>1187763.63</v>
      </c>
      <c r="G61" s="10">
        <f t="shared" si="17"/>
        <v>1167117.23</v>
      </c>
      <c r="H61" s="10">
        <f t="shared" si="17"/>
        <v>1234206.37</v>
      </c>
      <c r="I61" s="10">
        <f>SUM(I62:I74)</f>
        <v>1539388.1099999999</v>
      </c>
      <c r="J61" s="10">
        <f t="shared" si="17"/>
        <v>594882.29</v>
      </c>
      <c r="K61" s="5">
        <f>SUM(K62:K74)</f>
        <v>12066356.779999997</v>
      </c>
      <c r="L61" s="9"/>
    </row>
    <row r="62" spans="1:12" ht="16.5" customHeight="1">
      <c r="A62" s="7" t="s">
        <v>56</v>
      </c>
      <c r="B62" s="8">
        <v>1451726.62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1451726.62</v>
      </c>
      <c r="L62"/>
    </row>
    <row r="63" spans="1:12" ht="16.5" customHeight="1">
      <c r="A63" s="7" t="s">
        <v>57</v>
      </c>
      <c r="B63" s="8">
        <v>188457.11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188457.11</v>
      </c>
      <c r="L63"/>
    </row>
    <row r="64" spans="1:12" ht="16.5" customHeight="1">
      <c r="A64" s="7" t="s">
        <v>4</v>
      </c>
      <c r="B64" s="6">
        <v>0</v>
      </c>
      <c r="C64" s="8">
        <v>1552970.91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1552970.91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1968163.59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1968163.59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1181680.92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1181680.92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1187763.63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1187763.63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1167117.23</v>
      </c>
      <c r="H68" s="6">
        <v>0</v>
      </c>
      <c r="I68" s="6">
        <v>0</v>
      </c>
      <c r="J68" s="6">
        <v>0</v>
      </c>
      <c r="K68" s="5">
        <f t="shared" si="18"/>
        <v>1167117.23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1234206.37</v>
      </c>
      <c r="I69" s="6">
        <v>0</v>
      </c>
      <c r="J69" s="6">
        <v>0</v>
      </c>
      <c r="K69" s="5">
        <f t="shared" si="18"/>
        <v>1234206.37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596666.83</v>
      </c>
      <c r="J71" s="6">
        <v>0</v>
      </c>
      <c r="K71" s="5">
        <f t="shared" si="18"/>
        <v>596666.83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942721.28</v>
      </c>
      <c r="J72" s="6">
        <v>0</v>
      </c>
      <c r="K72" s="5">
        <f t="shared" si="18"/>
        <v>942721.28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594882.29</v>
      </c>
      <c r="K73" s="5">
        <f t="shared" si="18"/>
        <v>594882.29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2024-03-28T17:52:13Z</dcterms:modified>
  <cp:category/>
  <cp:version/>
  <cp:contentType/>
  <cp:contentStatus/>
</cp:coreProperties>
</file>