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<sst xmlns="http://schemas.openxmlformats.org/spreadsheetml/2006/main" count="83" uniqueCount="82">
  <si>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</si>
  <si>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</si>
  <si>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</si>
  <si>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</si>
  <si>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</si>
  <si>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</si>
  <si>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</si>
  <si>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</si>
  <si>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</si>
  <si>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</si>
  <si>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</si>
  <si>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</si>
  <si>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</si>
  <si>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</si>
  <si>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</si>
  <si>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</si>
  <si>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</si>
  <si>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</si>
  <si>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</si>
  <si>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</si>
  <si>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</si>
  <si>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</si>
  <si>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</si>
  <si>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</si>
  <si>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</si>
  <si>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</si>
  <si>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</si>
  <si>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</si>
  <si>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</si>
  <si>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</si>
  <si>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</si>
  <si>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</si>
  <si>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</si>
  <si>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</si>
  <si>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</si>
  <si>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</si>
  <si>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</si>
  <si>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</si>
  <si>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</si>
  <si>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</si>
  <si>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</si>
  <si>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</si>
  <si>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</si>
  <si>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</si>
  <si>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</si>
  <si>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</si>
  <si>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</si>
  <si>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</si>
  <si>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</si>
  <si>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</si>
  <si>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</si>
  <si>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</si>
  <si>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</si>
  <si>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</si>
  <si>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</si>
  <si>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</si>
  <si>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</si>
  <si>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</si>
  <si>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</si>
  <si>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</si>
  <si>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</si>
  <si>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</si>
  <si>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</si>
  <si>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</si>
  <si>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</si>
  <si>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</si>
  <si>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</si>
  <si>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</si>
  <si>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</si>
  <si>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</si>
  <si>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</si>
  <si>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</si>
  <si>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</si>
  <si>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</si>
  <si>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</si>
  <si>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</si>
  <si>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</si>
  <si>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</si>
  <si>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</si>
  <si>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</si>
  <si>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19/03/24 - VENCIMENTO 26/03/24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</si>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</sst>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351443</v>
      </c>
      <c r="C7" s="46">
        <f aca="true" t="shared" si="0" ref="C7:J7">+C8+C11</f>
        <v>285370</v>
      </c>
      <c r="D7" s="46">
        <f t="shared" si="0"/>
        <v>325997</v>
      </c>
      <c r="E7" s="46">
        <f t="shared" si="0"/>
        <v>194852</v>
      </c>
      <c r="F7" s="46">
        <f t="shared" si="0"/>
        <v>248654</v>
      </c>
      <c r="G7" s="46">
        <f t="shared" si="0"/>
        <v>242746</v>
      </c>
      <c r="H7" s="46">
        <f t="shared" si="0"/>
        <v>257379</v>
      </c>
      <c r="I7" s="46">
        <f t="shared" si="0"/>
        <v>383085</v>
      </c>
      <c r="J7" s="46">
        <f t="shared" si="0"/>
        <v>122207</v>
      </c>
      <c r="K7" s="38">
        <f aca="true" t="shared" si="1" ref="K7:K13">SUM(B7:J7)</f>
        <v>2411733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15143</v>
      </c>
      <c r="C8" s="44">
        <f t="shared" si="2"/>
        <v>15851</v>
      </c>
      <c r="D8" s="44">
        <f t="shared" si="2"/>
        <v>13640</v>
      </c>
      <c r="E8" s="44">
        <f t="shared" si="2"/>
        <v>10485</v>
      </c>
      <c r="F8" s="44">
        <f t="shared" si="2"/>
        <v>10985</v>
      </c>
      <c r="G8" s="44">
        <f t="shared" si="2"/>
        <v>5762</v>
      </c>
      <c r="H8" s="44">
        <f t="shared" si="2"/>
        <v>4582</v>
      </c>
      <c r="I8" s="44">
        <f t="shared" si="2"/>
        <v>15583</v>
      </c>
      <c r="J8" s="44">
        <f t="shared" si="2"/>
        <v>3355</v>
      </c>
      <c r="K8" s="38">
        <f t="shared" si="1"/>
        <v>95386</v>
      </c>
      <c r="L8"/>
      <c r="M8"/>
      <c r="N8"/>
    </row>
    <row r="9" spans="1:14" ht="16.5" customHeight="1">
      <c r="A9" s="22" t="s">
        <v>32</v>
      </c>
      <c r="B9" s="44">
        <v>15103</v>
      </c>
      <c r="C9" s="44">
        <v>15847</v>
      </c>
      <c r="D9" s="44">
        <v>13640</v>
      </c>
      <c r="E9" s="44">
        <v>10161</v>
      </c>
      <c r="F9" s="44">
        <v>10969</v>
      </c>
      <c r="G9" s="44">
        <v>5760</v>
      </c>
      <c r="H9" s="44">
        <v>4582</v>
      </c>
      <c r="I9" s="44">
        <v>15538</v>
      </c>
      <c r="J9" s="44">
        <v>3355</v>
      </c>
      <c r="K9" s="38">
        <f t="shared" si="1"/>
        <v>94955</v>
      </c>
      <c r="L9"/>
      <c r="M9"/>
      <c r="N9"/>
    </row>
    <row r="10" spans="1:14" ht="16.5" customHeight="1">
      <c r="A10" s="22" t="s">
        <v>31</v>
      </c>
      <c r="B10" s="44">
        <v>40</v>
      </c>
      <c r="C10" s="44">
        <v>4</v>
      </c>
      <c r="D10" s="44">
        <v>0</v>
      </c>
      <c r="E10" s="44">
        <v>324</v>
      </c>
      <c r="F10" s="44">
        <v>16</v>
      </c>
      <c r="G10" s="44">
        <v>2</v>
      </c>
      <c r="H10" s="44">
        <v>0</v>
      </c>
      <c r="I10" s="44">
        <v>45</v>
      </c>
      <c r="J10" s="44">
        <v>0</v>
      </c>
      <c r="K10" s="38">
        <f t="shared" si="1"/>
        <v>431</v>
      </c>
      <c r="L10"/>
      <c r="M10"/>
      <c r="N10"/>
    </row>
    <row r="11" spans="1:14" ht="16.5" customHeight="1">
      <c r="A11" s="43" t="s">
        <v>67</v>
      </c>
      <c r="B11" s="42">
        <v>336300</v>
      </c>
      <c r="C11" s="42">
        <v>269519</v>
      </c>
      <c r="D11" s="42">
        <v>312357</v>
      </c>
      <c r="E11" s="42">
        <v>184367</v>
      </c>
      <c r="F11" s="42">
        <v>237669</v>
      </c>
      <c r="G11" s="42">
        <v>236984</v>
      </c>
      <c r="H11" s="42">
        <v>252797</v>
      </c>
      <c r="I11" s="42">
        <v>367502</v>
      </c>
      <c r="J11" s="42">
        <v>118852</v>
      </c>
      <c r="K11" s="38">
        <f t="shared" si="1"/>
        <v>2316347</v>
      </c>
      <c r="L11" s="59"/>
      <c r="M11" s="59"/>
      <c r="N11" s="59"/>
    </row>
    <row r="12" spans="1:14" ht="16.5" customHeight="1">
      <c r="A12" s="22" t="s">
        <v>79</v>
      </c>
      <c r="B12" s="42">
        <v>22318</v>
      </c>
      <c r="C12" s="42">
        <v>19719</v>
      </c>
      <c r="D12" s="42">
        <v>23696</v>
      </c>
      <c r="E12" s="42">
        <v>17016</v>
      </c>
      <c r="F12" s="42">
        <v>14157</v>
      </c>
      <c r="G12" s="42">
        <v>13299</v>
      </c>
      <c r="H12" s="42">
        <v>12823</v>
      </c>
      <c r="I12" s="42">
        <v>19768</v>
      </c>
      <c r="J12" s="42">
        <v>5093</v>
      </c>
      <c r="K12" s="38">
        <f t="shared" si="1"/>
        <v>147889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313982</v>
      </c>
      <c r="C13" s="42">
        <f>+C11-C12</f>
        <v>249800</v>
      </c>
      <c r="D13" s="42">
        <f>+D11-D12</f>
        <v>288661</v>
      </c>
      <c r="E13" s="42">
        <f aca="true" t="shared" si="3" ref="E13:J13">+E11-E12</f>
        <v>167351</v>
      </c>
      <c r="F13" s="42">
        <f t="shared" si="3"/>
        <v>223512</v>
      </c>
      <c r="G13" s="42">
        <f t="shared" si="3"/>
        <v>223685</v>
      </c>
      <c r="H13" s="42">
        <f t="shared" si="3"/>
        <v>239974</v>
      </c>
      <c r="I13" s="42">
        <f t="shared" si="3"/>
        <v>347734</v>
      </c>
      <c r="J13" s="42">
        <f t="shared" si="3"/>
        <v>113759</v>
      </c>
      <c r="K13" s="38">
        <f t="shared" si="1"/>
        <v>2168458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1.074575877217301</v>
      </c>
      <c r="C18" s="39">
        <v>1.140528660140225</v>
      </c>
      <c r="D18" s="39">
        <v>1.114527584247111</v>
      </c>
      <c r="E18" s="39">
        <v>1.311116656154324</v>
      </c>
      <c r="F18" s="39">
        <v>0.977257506323038</v>
      </c>
      <c r="G18" s="39">
        <v>1.082210190791995</v>
      </c>
      <c r="H18" s="39">
        <v>1.141203439856938</v>
      </c>
      <c r="I18" s="39">
        <v>1.016234013045936</v>
      </c>
      <c r="J18" s="39">
        <v>1.043343928804515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1767636.07</v>
      </c>
      <c r="C20" s="36">
        <f aca="true" t="shared" si="4" ref="C20:J20">SUM(C21:C30)</f>
        <v>1671748.6099999999</v>
      </c>
      <c r="D20" s="36">
        <f t="shared" si="4"/>
        <v>2065778.3900000001</v>
      </c>
      <c r="E20" s="36">
        <f t="shared" si="4"/>
        <v>1269063.01</v>
      </c>
      <c r="F20" s="36">
        <f t="shared" si="4"/>
        <v>1273353.8900000001</v>
      </c>
      <c r="G20" s="36">
        <f t="shared" si="4"/>
        <v>1387675.9399999997</v>
      </c>
      <c r="H20" s="36">
        <f t="shared" si="4"/>
        <v>1242052.3299999998</v>
      </c>
      <c r="I20" s="36">
        <f t="shared" si="4"/>
        <v>1744925.7600000005</v>
      </c>
      <c r="J20" s="36">
        <f t="shared" si="4"/>
        <v>615123.99</v>
      </c>
      <c r="K20" s="36">
        <f aca="true" t="shared" si="5" ref="K20:K28">SUM(B20:J20)</f>
        <v>13037357.99</v>
      </c>
      <c r="L20"/>
      <c r="M20"/>
      <c r="N20"/>
    </row>
    <row r="21" spans="1:14" ht="16.5" customHeight="1">
      <c r="A21" s="35" t="s">
        <v>28</v>
      </c>
      <c r="B21" s="58">
        <f>ROUND((B15+B16)*B7,2)</f>
        <v>1586730</v>
      </c>
      <c r="C21" s="58">
        <f>ROUND((C15+C16)*C7,2)</f>
        <v>1415435.2</v>
      </c>
      <c r="D21" s="58">
        <f aca="true" t="shared" si="6" ref="D21:J21">ROUND((D15+D16)*D7,2)</f>
        <v>1792494.5</v>
      </c>
      <c r="E21" s="58">
        <f t="shared" si="6"/>
        <v>931509.47</v>
      </c>
      <c r="F21" s="58">
        <f t="shared" si="6"/>
        <v>1257965.45</v>
      </c>
      <c r="G21" s="58">
        <f t="shared" si="6"/>
        <v>1240504.88</v>
      </c>
      <c r="H21" s="58">
        <f t="shared" si="6"/>
        <v>1047275.15</v>
      </c>
      <c r="I21" s="58">
        <f t="shared" si="6"/>
        <v>1574555.97</v>
      </c>
      <c r="J21" s="58">
        <f t="shared" si="6"/>
        <v>568360.32</v>
      </c>
      <c r="K21" s="30">
        <f t="shared" si="5"/>
        <v>11414830.940000001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118331.78</v>
      </c>
      <c r="C22" s="30">
        <f t="shared" si="7"/>
        <v>198909.21</v>
      </c>
      <c r="D22" s="30">
        <f t="shared" si="7"/>
        <v>205290.06</v>
      </c>
      <c r="E22" s="30">
        <f t="shared" si="7"/>
        <v>289808.11</v>
      </c>
      <c r="F22" s="30">
        <f t="shared" si="7"/>
        <v>-28609.27</v>
      </c>
      <c r="G22" s="30">
        <f t="shared" si="7"/>
        <v>101982.14</v>
      </c>
      <c r="H22" s="30">
        <f t="shared" si="7"/>
        <v>147878.85</v>
      </c>
      <c r="I22" s="30">
        <f t="shared" si="7"/>
        <v>25561.36</v>
      </c>
      <c r="J22" s="30">
        <f t="shared" si="7"/>
        <v>24634.97</v>
      </c>
      <c r="K22" s="30">
        <f t="shared" si="5"/>
        <v>1083787.21</v>
      </c>
      <c r="L22"/>
      <c r="M22"/>
      <c r="N22"/>
    </row>
    <row r="23" spans="1:14" ht="16.5" customHeight="1">
      <c r="A23" s="18" t="s">
        <v>26</v>
      </c>
      <c r="B23" s="30">
        <v>58155.84</v>
      </c>
      <c r="C23" s="30">
        <v>51408.54</v>
      </c>
      <c r="D23" s="30">
        <v>59689.99</v>
      </c>
      <c r="E23" s="30">
        <v>40643.15</v>
      </c>
      <c r="F23" s="30">
        <v>40388.32</v>
      </c>
      <c r="G23" s="30">
        <v>41397.84</v>
      </c>
      <c r="H23" s="30">
        <v>41443.9</v>
      </c>
      <c r="I23" s="30">
        <v>67120.62</v>
      </c>
      <c r="J23" s="30">
        <v>19427.78</v>
      </c>
      <c r="K23" s="30">
        <f t="shared" si="5"/>
        <v>419675.98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1394.16</v>
      </c>
      <c r="C26" s="30">
        <v>1320.64</v>
      </c>
      <c r="D26" s="30">
        <v>1631.06</v>
      </c>
      <c r="E26" s="30">
        <v>1002.06</v>
      </c>
      <c r="F26" s="30">
        <v>1004.78</v>
      </c>
      <c r="G26" s="30">
        <v>1094.64</v>
      </c>
      <c r="H26" s="30">
        <v>980.27</v>
      </c>
      <c r="I26" s="30">
        <v>1377.83</v>
      </c>
      <c r="J26" s="30">
        <v>484.69</v>
      </c>
      <c r="K26" s="30">
        <f t="shared" si="5"/>
        <v>10290.130000000001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831.64</v>
      </c>
      <c r="D28" s="30">
        <v>1004.04</v>
      </c>
      <c r="E28" s="30">
        <v>581.53</v>
      </c>
      <c r="F28" s="30">
        <v>598.04</v>
      </c>
      <c r="G28" s="30">
        <v>685.42</v>
      </c>
      <c r="H28" s="30">
        <v>695.63</v>
      </c>
      <c r="I28" s="30">
        <v>998.05</v>
      </c>
      <c r="J28" s="30">
        <v>327.92</v>
      </c>
      <c r="K28" s="30">
        <f t="shared" si="5"/>
        <v>6621.09</v>
      </c>
      <c r="L28" s="59"/>
      <c r="M28" s="59"/>
      <c r="N28" s="59"/>
    </row>
    <row r="29" spans="1:14" ht="16.5" customHeight="1">
      <c r="A29" s="66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71463.46</v>
      </c>
      <c r="J29" s="30">
        <v>0</v>
      </c>
      <c r="K29" s="30"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-146133.25</v>
      </c>
      <c r="C32" s="30">
        <f t="shared" si="8"/>
        <v>-75711.7</v>
      </c>
      <c r="D32" s="30">
        <f t="shared" si="8"/>
        <v>1421556.82</v>
      </c>
      <c r="E32" s="30">
        <f t="shared" si="8"/>
        <v>-126242.59</v>
      </c>
      <c r="F32" s="30">
        <f t="shared" si="8"/>
        <v>-48263.6</v>
      </c>
      <c r="G32" s="30">
        <f t="shared" si="8"/>
        <v>-106969.6</v>
      </c>
      <c r="H32" s="30">
        <f t="shared" si="8"/>
        <v>1040262.69</v>
      </c>
      <c r="I32" s="30">
        <f t="shared" si="8"/>
        <v>-84872.47</v>
      </c>
      <c r="J32" s="30">
        <f t="shared" si="8"/>
        <v>297373.55</v>
      </c>
      <c r="K32" s="30">
        <f aca="true" t="shared" si="9" ref="K32:K40">SUM(B32:J32)</f>
        <v>2170999.85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-146133.25</v>
      </c>
      <c r="C33" s="30">
        <f t="shared" si="10"/>
        <v>-75711.7</v>
      </c>
      <c r="D33" s="30">
        <f t="shared" si="10"/>
        <v>-85048.95</v>
      </c>
      <c r="E33" s="30">
        <f t="shared" si="10"/>
        <v>-126242.59</v>
      </c>
      <c r="F33" s="30">
        <f t="shared" si="10"/>
        <v>-48263.6</v>
      </c>
      <c r="G33" s="30">
        <f t="shared" si="10"/>
        <v>-106969.6</v>
      </c>
      <c r="H33" s="30">
        <f t="shared" si="10"/>
        <v>-30737.309999999998</v>
      </c>
      <c r="I33" s="30">
        <f t="shared" si="10"/>
        <v>-84872.47</v>
      </c>
      <c r="J33" s="30">
        <f t="shared" si="10"/>
        <v>-19853.94</v>
      </c>
      <c r="K33" s="30">
        <f t="shared" si="9"/>
        <v>-723833.4099999999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-66453.2</v>
      </c>
      <c r="C34" s="30">
        <f t="shared" si="11"/>
        <v>-69726.8</v>
      </c>
      <c r="D34" s="30">
        <f t="shared" si="11"/>
        <v>-60016</v>
      </c>
      <c r="E34" s="30">
        <f t="shared" si="11"/>
        <v>-44708.4</v>
      </c>
      <c r="F34" s="30">
        <f t="shared" si="11"/>
        <v>-48263.6</v>
      </c>
      <c r="G34" s="30">
        <f t="shared" si="11"/>
        <v>-25344</v>
      </c>
      <c r="H34" s="30">
        <f t="shared" si="11"/>
        <v>-20160.8</v>
      </c>
      <c r="I34" s="30">
        <f t="shared" si="11"/>
        <v>-68367.2</v>
      </c>
      <c r="J34" s="30">
        <f t="shared" si="11"/>
        <v>-14762</v>
      </c>
      <c r="K34" s="30">
        <f t="shared" si="9"/>
        <v>-417802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-79680.05</v>
      </c>
      <c r="C37" s="30">
        <v>-5984.9</v>
      </c>
      <c r="D37" s="30">
        <v>-25032.95</v>
      </c>
      <c r="E37" s="30">
        <v>-81534.19</v>
      </c>
      <c r="F37" s="26">
        <v>0</v>
      </c>
      <c r="G37" s="30">
        <v>-81625.6</v>
      </c>
      <c r="H37" s="30">
        <v>-10576.51</v>
      </c>
      <c r="I37" s="30">
        <v>-16505.27</v>
      </c>
      <c r="J37" s="30">
        <v>-5091.94</v>
      </c>
      <c r="K37" s="30">
        <f t="shared" si="9"/>
        <v>-306031.41000000003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1506605.77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1071000</v>
      </c>
      <c r="I38" s="27">
        <f t="shared" si="12"/>
        <v>0</v>
      </c>
      <c r="J38" s="27">
        <f t="shared" si="12"/>
        <v>317227.49</v>
      </c>
      <c r="K38" s="30">
        <f t="shared" si="9"/>
        <v>2894833.26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1621502.82</v>
      </c>
      <c r="C55" s="27">
        <f t="shared" si="15"/>
        <v>1596036.91</v>
      </c>
      <c r="D55" s="27">
        <f t="shared" si="15"/>
        <v>3487335.21</v>
      </c>
      <c r="E55" s="27">
        <f t="shared" si="15"/>
        <v>1142820.42</v>
      </c>
      <c r="F55" s="27">
        <f t="shared" si="15"/>
        <v>1225090.29</v>
      </c>
      <c r="G55" s="27">
        <f t="shared" si="15"/>
        <v>1280706.3399999996</v>
      </c>
      <c r="H55" s="27">
        <f t="shared" si="15"/>
        <v>2282315.0199999996</v>
      </c>
      <c r="I55" s="27">
        <f t="shared" si="15"/>
        <v>1660053.2900000005</v>
      </c>
      <c r="J55" s="27">
        <f t="shared" si="15"/>
        <v>912497.54</v>
      </c>
      <c r="K55" s="20">
        <f>SUM(B55:J55)</f>
        <v>15208357.84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1621502.8199999998</v>
      </c>
      <c r="C61" s="10">
        <f t="shared" si="17"/>
        <v>1596036.91</v>
      </c>
      <c r="D61" s="10">
        <f t="shared" si="17"/>
        <v>3487335.21</v>
      </c>
      <c r="E61" s="10">
        <f t="shared" si="17"/>
        <v>1142820.42</v>
      </c>
      <c r="F61" s="10">
        <f t="shared" si="17"/>
        <v>1225090.29</v>
      </c>
      <c r="G61" s="10">
        <f t="shared" si="17"/>
        <v>1280706.34</v>
      </c>
      <c r="H61" s="10">
        <f t="shared" si="17"/>
        <v>2282315.02</v>
      </c>
      <c r="I61" s="10">
        <f>SUM(I62:I74)</f>
        <v>1660053.29</v>
      </c>
      <c r="J61" s="10">
        <f t="shared" si="17"/>
        <v>912497.54</v>
      </c>
      <c r="K61" s="5">
        <f>SUM(K62:K74)</f>
        <v>15208357.839999996</v>
      </c>
      <c r="L61" s="9"/>
    </row>
    <row r="62" spans="1:12" ht="16.5" customHeight="1">
      <c r="A62" s="7" t="s">
        <v>56</v>
      </c>
      <c r="B62" s="8">
        <v>1420112.17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1420112.17</v>
      </c>
      <c r="L62"/>
    </row>
    <row r="63" spans="1:12" ht="16.5" customHeight="1">
      <c r="A63" s="7" t="s">
        <v>57</v>
      </c>
      <c r="B63" s="8">
        <v>201390.65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201390.65</v>
      </c>
      <c r="L63"/>
    </row>
    <row r="64" spans="1:12" ht="16.5" customHeight="1">
      <c r="A64" s="7" t="s">
        <v>4</v>
      </c>
      <c r="B64" s="6">
        <v>0</v>
      </c>
      <c r="C64" s="8">
        <v>1596036.91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1596036.91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3487335.21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3487335.21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1142820.42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1142820.42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1225090.29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1225090.29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1280706.34</v>
      </c>
      <c r="H68" s="6">
        <v>0</v>
      </c>
      <c r="I68" s="6">
        <v>0</v>
      </c>
      <c r="J68" s="6">
        <v>0</v>
      </c>
      <c r="K68" s="5">
        <f t="shared" si="18"/>
        <v>1280706.34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2282315.02</v>
      </c>
      <c r="I69" s="6">
        <v>0</v>
      </c>
      <c r="J69" s="6">
        <v>0</v>
      </c>
      <c r="K69" s="5">
        <f t="shared" si="18"/>
        <v>2282315.02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604591.41</v>
      </c>
      <c r="J71" s="6">
        <v>0</v>
      </c>
      <c r="K71" s="5">
        <f t="shared" si="18"/>
        <v>604591.41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1055461.88</v>
      </c>
      <c r="J72" s="6">
        <v>0</v>
      </c>
      <c r="K72" s="5">
        <f t="shared" si="18"/>
        <v>1055461.88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912497.54</v>
      </c>
      <c r="K73" s="5">
        <f t="shared" si="18"/>
        <v>912497.54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2024-03-25T18:55:08Z</dcterms:modified>
  <cp:category/>
  <cp:version/>
  <cp:contentType/>
  <cp:contentStatus/>
</cp:coreProperties>
</file>