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<sst xmlns="http://schemas.openxmlformats.org/spreadsheetml/2006/main" count="84" uniqueCount="83">
  <si>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</si>
  <si>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</si>
  <si>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</si>
  <si>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</si>
  <si>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</si>
  <si>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</si>
  <si>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</si>
  <si>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</si>
  <si>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</si>
  <si>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</si>
  <si>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</si>
  <si>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</si>
  <si>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</si>
  <si>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</si>
  <si>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</si>
  <si>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</si>
  <si>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</si>
  <si>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</si>
  <si>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</si>
  <si>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</si>
  <si>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</si>
  <si>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</si>
  <si>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</si>
  <si>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</si>
  <si>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</si>
  <si>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</si>
  <si>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</si>
  <si>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</si>
  <si>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</si>
  <si>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</si>
  <si>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</si>
  <si>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</si>
  <si>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</si>
  <si>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</si>
  <si>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</si>
  <si>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</si>
  <si>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</si>
  <si>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</si>
  <si>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</si>
  <si>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</si>
  <si>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</si>
  <si>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</si>
  <si>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</si>
  <si>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</si>
  <si>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</si>
  <si>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</si>
  <si>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</si>
  <si>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</si>
  <si>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</si>
  <si>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</si>
  <si>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</si>
  <si>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</si>
  <si>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</si>
  <si>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</si>
  <si>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</si>
  <si>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</si>
  <si>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</si>
  <si>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</si>
  <si>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</si>
  <si>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</si>
  <si>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</si>
  <si>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</si>
  <si>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</si>
  <si>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</si>
  <si>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</si>
  <si>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</si>
  <si>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</si>
  <si>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</si>
  <si>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</si>
  <si>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</si>
  <si>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</si>
  <si>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</si>
  <si>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</si>
  <si>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</si>
  <si>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</si>
  <si>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</si>
  <si>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</si>
  <si>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</si>
  <si>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</si>
  <si>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</si>
  <si>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17/03/24 - VENCIMENTO 22/03/24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</si>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</sst>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0" borderId="0" applyNumberFormat="0" applyBorder="0" applyAlignment="0" applyProtection="0"/>
    <xf numFmtId="1" fontId="2" fillId="0" borderId="0" applyBorder="0">
      <alignment/>
      <protection/>
    </xf>
    <xf numFmtId="0" fontId="25" fillId="31" borderId="5" applyNumberFormat="0" applyFont="0" applyAlignment="0" applyProtection="0"/>
    <xf numFmtId="9" fontId="25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6" applyNumberFormat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5" applyFont="1" applyFill="1" applyBorder="1" applyAlignment="1">
      <alignment vertical="center"/>
    </xf>
    <xf numFmtId="164" fontId="0" fillId="0" borderId="11" xfId="45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5" applyFont="1" applyFill="1" applyBorder="1" applyAlignment="1">
      <alignment vertical="center"/>
    </xf>
    <xf numFmtId="164" fontId="0" fillId="0" borderId="4" xfId="45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5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5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5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5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62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5" applyNumberFormat="1" applyFont="1" applyFill="1" applyBorder="1" applyAlignment="1">
      <alignment horizontal="center" vertical="center"/>
    </xf>
    <xf numFmtId="164" fontId="32" fillId="0" borderId="14" xfId="45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5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62" applyFont="1" applyFill="1" applyBorder="1" applyAlignment="1">
      <alignment vertical="center"/>
    </xf>
    <xf numFmtId="165" fontId="32" fillId="33" borderId="4" xfId="45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5" applyNumberFormat="1" applyFont="1" applyFill="1" applyBorder="1" applyAlignment="1">
      <alignment vertical="center"/>
    </xf>
    <xf numFmtId="164" fontId="32" fillId="0" borderId="4" xfId="45" applyNumberFormat="1" applyFont="1" applyFill="1" applyBorder="1" applyAlignment="1">
      <alignment horizontal="center" vertical="center"/>
    </xf>
    <xf numFmtId="164" fontId="32" fillId="0" borderId="11" xfId="45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62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5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62" applyNumberFormat="1" applyFont="1" applyFill="1" applyBorder="1" applyAlignment="1">
      <alignment horizontal="center" vertical="center"/>
    </xf>
    <xf numFmtId="167" fontId="32" fillId="0" borderId="4" xfId="62" applyNumberFormat="1" applyFont="1" applyFill="1" applyBorder="1" applyAlignment="1">
      <alignment horizontal="center" vertical="center"/>
    </xf>
    <xf numFmtId="167" fontId="32" fillId="0" borderId="4" xfId="45" applyNumberFormat="1" applyFont="1" applyFill="1" applyBorder="1" applyAlignment="1">
      <alignment horizontal="center" vertical="center"/>
    </xf>
    <xf numFmtId="169" fontId="32" fillId="0" borderId="4" xfId="45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62" applyNumberFormat="1" applyFont="1" applyFill="1" applyBorder="1" applyAlignment="1">
      <alignment vertical="center"/>
    </xf>
    <xf numFmtId="166" fontId="0" fillId="0" borderId="0" xfId="62" applyNumberFormat="1" applyFont="1" applyFill="1" applyAlignment="1">
      <alignment vertical="center"/>
    </xf>
    <xf numFmtId="166" fontId="32" fillId="0" borderId="12" xfId="62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8" applyFont="1" applyFill="1" applyBorder="1" applyAlignment="1">
      <alignment horizontal="center" vertical="center" wrapText="1"/>
      <protection/>
    </xf>
    <xf numFmtId="1" fontId="2" fillId="0" borderId="4" xfId="48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8" applyFont="1" applyFill="1" applyBorder="1" applyAlignment="1">
      <alignment vertical="center"/>
      <protection/>
    </xf>
    <xf numFmtId="44" fontId="3" fillId="35" borderId="16" xfId="45" applyFont="1" applyFill="1" applyBorder="1" applyAlignment="1">
      <alignment vertical="center"/>
    </xf>
    <xf numFmtId="1" fontId="3" fillId="35" borderId="16" xfId="48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5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  <xf numFmtId="1" fontId="3" fillId="36" borderId="16" xfId="48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Currency" xfId="45"/>
    <cellStyle name="Currency [0]" xfId="46"/>
    <cellStyle name="Neutro" xfId="47"/>
    <cellStyle name="Normal_REMT0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7" t="s">
        <v>82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123770</v>
      </c>
      <c r="C7" s="46">
        <f aca="true" t="shared" si="0" ref="C7:J7">+C8+C11</f>
        <v>92154</v>
      </c>
      <c r="D7" s="46">
        <f t="shared" si="0"/>
        <v>133766</v>
      </c>
      <c r="E7" s="46">
        <f t="shared" si="0"/>
        <v>69804</v>
      </c>
      <c r="F7" s="46">
        <f t="shared" si="0"/>
        <v>112523</v>
      </c>
      <c r="G7" s="46">
        <f t="shared" si="0"/>
        <v>102491</v>
      </c>
      <c r="H7" s="46">
        <f t="shared" si="0"/>
        <v>115625</v>
      </c>
      <c r="I7" s="46">
        <f t="shared" si="0"/>
        <v>159259</v>
      </c>
      <c r="J7" s="46">
        <f t="shared" si="0"/>
        <v>37553</v>
      </c>
      <c r="K7" s="38">
        <f aca="true" t="shared" si="1" ref="K7:K13">SUM(B7:J7)</f>
        <v>946945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123770</v>
      </c>
      <c r="C11" s="42">
        <v>92154</v>
      </c>
      <c r="D11" s="42">
        <v>133766</v>
      </c>
      <c r="E11" s="42">
        <v>69804</v>
      </c>
      <c r="F11" s="42">
        <v>112523</v>
      </c>
      <c r="G11" s="42">
        <v>102491</v>
      </c>
      <c r="H11" s="42">
        <v>115625</v>
      </c>
      <c r="I11" s="42">
        <v>159259</v>
      </c>
      <c r="J11" s="42">
        <v>37553</v>
      </c>
      <c r="K11" s="38">
        <f t="shared" si="1"/>
        <v>946945</v>
      </c>
      <c r="L11" s="59"/>
      <c r="M11" s="59"/>
      <c r="N11" s="59"/>
    </row>
    <row r="12" spans="1:14" ht="16.5" customHeight="1">
      <c r="A12" s="22" t="s">
        <v>79</v>
      </c>
      <c r="B12" s="42">
        <v>7610</v>
      </c>
      <c r="C12" s="42">
        <v>5295</v>
      </c>
      <c r="D12" s="42">
        <v>7961</v>
      </c>
      <c r="E12" s="42">
        <v>5200</v>
      </c>
      <c r="F12" s="42">
        <v>5927</v>
      </c>
      <c r="G12" s="42">
        <v>4500</v>
      </c>
      <c r="H12" s="42">
        <v>4733</v>
      </c>
      <c r="I12" s="42">
        <v>6388</v>
      </c>
      <c r="J12" s="42">
        <v>1191</v>
      </c>
      <c r="K12" s="38">
        <f t="shared" si="1"/>
        <v>48805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116160</v>
      </c>
      <c r="C13" s="42">
        <f>+C11-C12</f>
        <v>86859</v>
      </c>
      <c r="D13" s="42">
        <f>+D11-D12</f>
        <v>125805</v>
      </c>
      <c r="E13" s="42">
        <f aca="true" t="shared" si="3" ref="E13:J13">+E11-E12</f>
        <v>64604</v>
      </c>
      <c r="F13" s="42">
        <f t="shared" si="3"/>
        <v>106596</v>
      </c>
      <c r="G13" s="42">
        <f t="shared" si="3"/>
        <v>97991</v>
      </c>
      <c r="H13" s="42">
        <f t="shared" si="3"/>
        <v>110892</v>
      </c>
      <c r="I13" s="42">
        <f t="shared" si="3"/>
        <v>152871</v>
      </c>
      <c r="J13" s="42">
        <f t="shared" si="3"/>
        <v>36362</v>
      </c>
      <c r="K13" s="38">
        <f t="shared" si="1"/>
        <v>898140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1.075126080556643</v>
      </c>
      <c r="C18" s="39">
        <v>1.171174559232172</v>
      </c>
      <c r="D18" s="39">
        <v>1.117131652772069</v>
      </c>
      <c r="E18" s="39">
        <v>1.335097409832242</v>
      </c>
      <c r="F18" s="39">
        <v>0.95307999943987</v>
      </c>
      <c r="G18" s="39">
        <v>1.108328690800372</v>
      </c>
      <c r="H18" s="39">
        <v>1.130168989018767</v>
      </c>
      <c r="I18" s="39">
        <v>1.024914807248518</v>
      </c>
      <c r="J18" s="39">
        <v>1.094746010263393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628275.4000000001</v>
      </c>
      <c r="C20" s="36">
        <f aca="true" t="shared" si="4" ref="C20:J20">SUM(C21:C30)</f>
        <v>565246.4199999999</v>
      </c>
      <c r="D20" s="36">
        <f t="shared" si="4"/>
        <v>858630.66</v>
      </c>
      <c r="E20" s="36">
        <f t="shared" si="4"/>
        <v>472827.00000000006</v>
      </c>
      <c r="F20" s="36">
        <f t="shared" si="4"/>
        <v>566025.5700000001</v>
      </c>
      <c r="G20" s="36">
        <f t="shared" si="4"/>
        <v>603178.4600000001</v>
      </c>
      <c r="H20" s="36">
        <f t="shared" si="4"/>
        <v>561970.2100000001</v>
      </c>
      <c r="I20" s="36">
        <f t="shared" si="4"/>
        <v>780518.7999999999</v>
      </c>
      <c r="J20" s="36">
        <f t="shared" si="4"/>
        <v>201940.5</v>
      </c>
      <c r="K20" s="36">
        <f aca="true" t="shared" si="5" ref="K20:K28">SUM(B20:J20)</f>
        <v>5238613.02</v>
      </c>
      <c r="L20"/>
      <c r="M20"/>
      <c r="N20"/>
    </row>
    <row r="21" spans="1:14" ht="16.5" customHeight="1">
      <c r="A21" s="35" t="s">
        <v>28</v>
      </c>
      <c r="B21" s="58">
        <f>ROUND((B15+B16)*B7,2)</f>
        <v>558809.17</v>
      </c>
      <c r="C21" s="58">
        <f>ROUND((C15+C16)*C7,2)</f>
        <v>457083.84</v>
      </c>
      <c r="D21" s="58">
        <f aca="true" t="shared" si="6" ref="D21:J21">ROUND((D15+D16)*D7,2)</f>
        <v>735512.35</v>
      </c>
      <c r="E21" s="58">
        <f t="shared" si="6"/>
        <v>333705</v>
      </c>
      <c r="F21" s="58">
        <f t="shared" si="6"/>
        <v>569265.11</v>
      </c>
      <c r="G21" s="58">
        <f t="shared" si="6"/>
        <v>523759.76</v>
      </c>
      <c r="H21" s="58">
        <f t="shared" si="6"/>
        <v>470478.13</v>
      </c>
      <c r="I21" s="58">
        <f t="shared" si="6"/>
        <v>654586.34</v>
      </c>
      <c r="J21" s="58">
        <f t="shared" si="6"/>
        <v>174651.49</v>
      </c>
      <c r="K21" s="30">
        <f t="shared" si="5"/>
        <v>4477851.1899999995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41981.14</v>
      </c>
      <c r="C22" s="30">
        <f t="shared" si="7"/>
        <v>78241.12</v>
      </c>
      <c r="D22" s="30">
        <f t="shared" si="7"/>
        <v>86151.78</v>
      </c>
      <c r="E22" s="30">
        <f t="shared" si="7"/>
        <v>111823.68</v>
      </c>
      <c r="F22" s="30">
        <f t="shared" si="7"/>
        <v>-26709.92</v>
      </c>
      <c r="G22" s="30">
        <f t="shared" si="7"/>
        <v>56738.21</v>
      </c>
      <c r="H22" s="30">
        <f t="shared" si="7"/>
        <v>61241.66</v>
      </c>
      <c r="I22" s="30">
        <f t="shared" si="7"/>
        <v>16308.89</v>
      </c>
      <c r="J22" s="30">
        <f t="shared" si="7"/>
        <v>16547.53</v>
      </c>
      <c r="K22" s="30">
        <f t="shared" si="5"/>
        <v>442324.0900000001</v>
      </c>
      <c r="L22"/>
      <c r="M22"/>
      <c r="N22"/>
    </row>
    <row r="23" spans="1:14" ht="16.5" customHeight="1">
      <c r="A23" s="18" t="s">
        <v>26</v>
      </c>
      <c r="B23" s="30">
        <v>23232.74</v>
      </c>
      <c r="C23" s="30">
        <v>24141.23</v>
      </c>
      <c r="D23" s="30">
        <v>28613.67</v>
      </c>
      <c r="E23" s="30">
        <v>20275.01</v>
      </c>
      <c r="F23" s="30">
        <v>19759.4</v>
      </c>
      <c r="G23" s="30">
        <v>18805</v>
      </c>
      <c r="H23" s="30">
        <v>24676.18</v>
      </c>
      <c r="I23" s="30">
        <v>31586.35</v>
      </c>
      <c r="J23" s="30">
        <v>8130.42</v>
      </c>
      <c r="K23" s="30">
        <f t="shared" si="5"/>
        <v>199220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1228.06</v>
      </c>
      <c r="C26" s="30">
        <v>1105.53</v>
      </c>
      <c r="D26" s="30">
        <v>1680.08</v>
      </c>
      <c r="E26" s="30">
        <v>923.09</v>
      </c>
      <c r="F26" s="30">
        <v>1105.53</v>
      </c>
      <c r="G26" s="30">
        <v>1179.05</v>
      </c>
      <c r="H26" s="30">
        <v>1100.08</v>
      </c>
      <c r="I26" s="30">
        <v>1524.87</v>
      </c>
      <c r="J26" s="30">
        <v>394.83</v>
      </c>
      <c r="K26" s="30">
        <f t="shared" si="5"/>
        <v>10241.12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598.88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6615.320000000001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-114772.51</v>
      </c>
      <c r="K32" s="30">
        <f aca="true" t="shared" si="9" ref="K32:K40">SUM(B32:J32)</f>
        <v>-1002166.74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628275.4000000001</v>
      </c>
      <c r="C55" s="27">
        <f t="shared" si="15"/>
        <v>565246.4199999999</v>
      </c>
      <c r="D55" s="27">
        <f t="shared" si="15"/>
        <v>349236.43000000005</v>
      </c>
      <c r="E55" s="27">
        <f t="shared" si="15"/>
        <v>472827.00000000006</v>
      </c>
      <c r="F55" s="27">
        <f t="shared" si="15"/>
        <v>566025.5700000001</v>
      </c>
      <c r="G55" s="27">
        <f t="shared" si="15"/>
        <v>603178.4600000001</v>
      </c>
      <c r="H55" s="27">
        <f t="shared" si="15"/>
        <v>183970.21000000008</v>
      </c>
      <c r="I55" s="27">
        <f t="shared" si="15"/>
        <v>780518.7999999999</v>
      </c>
      <c r="J55" s="27">
        <f t="shared" si="15"/>
        <v>87167.99</v>
      </c>
      <c r="K55" s="20">
        <f>SUM(B55:J55)</f>
        <v>4236446.28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628275.3999999999</v>
      </c>
      <c r="C61" s="10">
        <f t="shared" si="17"/>
        <v>565246.4248294433</v>
      </c>
      <c r="D61" s="10">
        <f t="shared" si="17"/>
        <v>349236.4271367608</v>
      </c>
      <c r="E61" s="10">
        <f t="shared" si="17"/>
        <v>472827.00113730907</v>
      </c>
      <c r="F61" s="10">
        <f t="shared" si="17"/>
        <v>566025.570697241</v>
      </c>
      <c r="G61" s="10">
        <f t="shared" si="17"/>
        <v>603178.4590945223</v>
      </c>
      <c r="H61" s="10">
        <f t="shared" si="17"/>
        <v>183970.2125287106</v>
      </c>
      <c r="I61" s="10">
        <f>SUM(I62:I74)</f>
        <v>780518.8</v>
      </c>
      <c r="J61" s="10">
        <f t="shared" si="17"/>
        <v>87167.9918529852</v>
      </c>
      <c r="K61" s="5">
        <f>SUM(K62:K74)</f>
        <v>4236446.287276972</v>
      </c>
      <c r="L61" s="9"/>
    </row>
    <row r="62" spans="1:12" ht="16.5" customHeight="1">
      <c r="A62" s="7" t="s">
        <v>56</v>
      </c>
      <c r="B62" s="8">
        <v>550432.08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550432.08</v>
      </c>
      <c r="L62"/>
    </row>
    <row r="63" spans="1:12" ht="16.5" customHeight="1">
      <c r="A63" s="7" t="s">
        <v>57</v>
      </c>
      <c r="B63" s="8">
        <v>77843.32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77843.32</v>
      </c>
      <c r="L63"/>
    </row>
    <row r="64" spans="1:12" ht="16.5" customHeight="1">
      <c r="A64" s="7" t="s">
        <v>4</v>
      </c>
      <c r="B64" s="6">
        <v>0</v>
      </c>
      <c r="C64" s="8">
        <v>565246.4248294433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565246.4248294433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349236.4271367608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349236.4271367608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472827.00113730907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472827.00113730907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566025.570697241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566025.570697241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603178.4590945223</v>
      </c>
      <c r="H68" s="6">
        <v>0</v>
      </c>
      <c r="I68" s="6">
        <v>0</v>
      </c>
      <c r="J68" s="6">
        <v>0</v>
      </c>
      <c r="K68" s="5">
        <f t="shared" si="18"/>
        <v>603178.4590945223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183970.2125287106</v>
      </c>
      <c r="I69" s="6">
        <v>0</v>
      </c>
      <c r="J69" s="6">
        <v>0</v>
      </c>
      <c r="K69" s="5">
        <f t="shared" si="18"/>
        <v>183970.2125287106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326412.96</v>
      </c>
      <c r="J71" s="6">
        <v>0</v>
      </c>
      <c r="K71" s="5">
        <f t="shared" si="18"/>
        <v>326412.96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454105.84</v>
      </c>
      <c r="J72" s="6">
        <v>0</v>
      </c>
      <c r="K72" s="5">
        <f t="shared" si="18"/>
        <v>454105.84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87167.9918529852</v>
      </c>
      <c r="K73" s="5">
        <f t="shared" si="18"/>
        <v>87167.9918529852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2019-11-04T19:07:05Z</cp:lastPrinted>
  <dcterms:created xsi:type="dcterms:W3CDTF">2019-10-31T14:19:54Z</dcterms:created>
  <dcterms:modified xsi:type="dcterms:W3CDTF">2024-03-21T19:25:43Z</dcterms:modified>
  <cp:category/>
  <cp:version/>
  <cp:contentType/>
  <cp:contentStatus/>
</cp:coreProperties>
</file>