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<sst xmlns="http://schemas.openxmlformats.org/spreadsheetml/2006/main" count="83" uniqueCount="82">
  <si>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</si>
  <si>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</si>
  <si>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</si>
  <si>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</si>
  <si>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</si>
  <si>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</si>
  <si>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</si>
  <si>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</si>
  <si>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</si>
  <si>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</si>
  <si>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</si>
  <si>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</si>
  <si>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</si>
  <si>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</si>
  <si>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</si>
  <si>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</si>
  <si>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</si>
  <si>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</si>
  <si>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</si>
  <si>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</si>
  <si>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</si>
  <si>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</si>
  <si>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</si>
  <si>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</si>
  <si>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</si>
  <si>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</si>
  <si>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</si>
  <si>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</si>
  <si>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</si>
  <si>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</si>
  <si>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</si>
  <si>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</si>
  <si>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</si>
  <si>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</si>
  <si>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</si>
  <si>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</si>
  <si>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</si>
  <si>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</si>
  <si>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</si>
  <si>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</si>
  <si>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</si>
  <si>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</si>
  <si>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</si>
  <si>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</si>
  <si>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</si>
  <si>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</si>
  <si>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</si>
  <si>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</si>
  <si>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</si>
  <si>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</si>
  <si>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</si>
  <si>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</si>
  <si>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</si>
  <si>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</si>
  <si>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</si>
  <si>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</si>
  <si>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</si>
  <si>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</si>
  <si>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</si>
  <si>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</si>
  <si>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</si>
  <si>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</si>
  <si>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</si>
  <si>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</si>
  <si>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</si>
  <si>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</si>
  <si>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</si>
  <si>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</si>
  <si>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</si>
  <si>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</si>
  <si>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</si>
  <si>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</si>
  <si>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</si>
  <si>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</si>
  <si>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</si>
  <si>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</si>
  <si>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</si>
  <si>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</si>
  <si>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</si>
  <si>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</si>
  <si>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13/03/24 - VENCIMENTO 20/03/24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</si>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</sst>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357473</v>
      </c>
      <c r="C7" s="46">
        <f aca="true" t="shared" si="0" ref="C7:J7">+C8+C11</f>
        <v>289286</v>
      </c>
      <c r="D7" s="46">
        <f t="shared" si="0"/>
        <v>336721</v>
      </c>
      <c r="E7" s="46">
        <f t="shared" si="0"/>
        <v>196628</v>
      </c>
      <c r="F7" s="46">
        <f t="shared" si="0"/>
        <v>253055</v>
      </c>
      <c r="G7" s="46">
        <f t="shared" si="0"/>
        <v>242623</v>
      </c>
      <c r="H7" s="46">
        <f t="shared" si="0"/>
        <v>263140</v>
      </c>
      <c r="I7" s="46">
        <f t="shared" si="0"/>
        <v>387890</v>
      </c>
      <c r="J7" s="46">
        <f t="shared" si="0"/>
        <v>114051</v>
      </c>
      <c r="K7" s="38">
        <f aca="true" t="shared" si="1" ref="K7:K13">SUM(B7:J7)</f>
        <v>2440867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15562</v>
      </c>
      <c r="C8" s="44">
        <f t="shared" si="2"/>
        <v>15868</v>
      </c>
      <c r="D8" s="44">
        <f t="shared" si="2"/>
        <v>13887</v>
      </c>
      <c r="E8" s="44">
        <f t="shared" si="2"/>
        <v>10636</v>
      </c>
      <c r="F8" s="44">
        <f t="shared" si="2"/>
        <v>11182</v>
      </c>
      <c r="G8" s="44">
        <f t="shared" si="2"/>
        <v>5855</v>
      </c>
      <c r="H8" s="44">
        <f t="shared" si="2"/>
        <v>4991</v>
      </c>
      <c r="I8" s="44">
        <f t="shared" si="2"/>
        <v>15989</v>
      </c>
      <c r="J8" s="44">
        <f t="shared" si="2"/>
        <v>3119</v>
      </c>
      <c r="K8" s="38">
        <f t="shared" si="1"/>
        <v>97089</v>
      </c>
      <c r="L8"/>
      <c r="M8"/>
      <c r="N8"/>
    </row>
    <row r="9" spans="1:14" ht="16.5" customHeight="1">
      <c r="A9" s="22" t="s">
        <v>32</v>
      </c>
      <c r="B9" s="44">
        <v>15508</v>
      </c>
      <c r="C9" s="44">
        <v>15866</v>
      </c>
      <c r="D9" s="44">
        <v>13887</v>
      </c>
      <c r="E9" s="44">
        <v>10309</v>
      </c>
      <c r="F9" s="44">
        <v>11172</v>
      </c>
      <c r="G9" s="44">
        <v>5852</v>
      </c>
      <c r="H9" s="44">
        <v>4991</v>
      </c>
      <c r="I9" s="44">
        <v>15913</v>
      </c>
      <c r="J9" s="44">
        <v>3119</v>
      </c>
      <c r="K9" s="38">
        <f t="shared" si="1"/>
        <v>96617</v>
      </c>
      <c r="L9"/>
      <c r="M9"/>
      <c r="N9"/>
    </row>
    <row r="10" spans="1:14" ht="16.5" customHeight="1">
      <c r="A10" s="22" t="s">
        <v>31</v>
      </c>
      <c r="B10" s="44">
        <v>54</v>
      </c>
      <c r="C10" s="44">
        <v>2</v>
      </c>
      <c r="D10" s="44">
        <v>0</v>
      </c>
      <c r="E10" s="44">
        <v>327</v>
      </c>
      <c r="F10" s="44">
        <v>10</v>
      </c>
      <c r="G10" s="44">
        <v>3</v>
      </c>
      <c r="H10" s="44">
        <v>0</v>
      </c>
      <c r="I10" s="44">
        <v>76</v>
      </c>
      <c r="J10" s="44">
        <v>0</v>
      </c>
      <c r="K10" s="38">
        <f t="shared" si="1"/>
        <v>472</v>
      </c>
      <c r="L10"/>
      <c r="M10"/>
      <c r="N10"/>
    </row>
    <row r="11" spans="1:14" ht="16.5" customHeight="1">
      <c r="A11" s="43" t="s">
        <v>67</v>
      </c>
      <c r="B11" s="42">
        <v>341911</v>
      </c>
      <c r="C11" s="42">
        <v>273418</v>
      </c>
      <c r="D11" s="42">
        <v>322834</v>
      </c>
      <c r="E11" s="42">
        <v>185992</v>
      </c>
      <c r="F11" s="42">
        <v>241873</v>
      </c>
      <c r="G11" s="42">
        <v>236768</v>
      </c>
      <c r="H11" s="42">
        <v>258149</v>
      </c>
      <c r="I11" s="42">
        <v>371901</v>
      </c>
      <c r="J11" s="42">
        <v>110932</v>
      </c>
      <c r="K11" s="38">
        <f t="shared" si="1"/>
        <v>2343778</v>
      </c>
      <c r="L11" s="59"/>
      <c r="M11" s="59"/>
      <c r="N11" s="59"/>
    </row>
    <row r="12" spans="1:14" ht="16.5" customHeight="1">
      <c r="A12" s="22" t="s">
        <v>79</v>
      </c>
      <c r="B12" s="42">
        <v>23442</v>
      </c>
      <c r="C12" s="42">
        <v>20139</v>
      </c>
      <c r="D12" s="42">
        <v>24482</v>
      </c>
      <c r="E12" s="42">
        <v>17549</v>
      </c>
      <c r="F12" s="42">
        <v>14745</v>
      </c>
      <c r="G12" s="42">
        <v>13584</v>
      </c>
      <c r="H12" s="42">
        <v>13311</v>
      </c>
      <c r="I12" s="42">
        <v>20452</v>
      </c>
      <c r="J12" s="42">
        <v>5008</v>
      </c>
      <c r="K12" s="38">
        <f t="shared" si="1"/>
        <v>152712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318469</v>
      </c>
      <c r="C13" s="42">
        <f>+C11-C12</f>
        <v>253279</v>
      </c>
      <c r="D13" s="42">
        <f>+D11-D12</f>
        <v>298352</v>
      </c>
      <c r="E13" s="42">
        <f aca="true" t="shared" si="3" ref="E13:J13">+E11-E12</f>
        <v>168443</v>
      </c>
      <c r="F13" s="42">
        <f t="shared" si="3"/>
        <v>227128</v>
      </c>
      <c r="G13" s="42">
        <f t="shared" si="3"/>
        <v>223184</v>
      </c>
      <c r="H13" s="42">
        <f t="shared" si="3"/>
        <v>244838</v>
      </c>
      <c r="I13" s="42">
        <f t="shared" si="3"/>
        <v>351449</v>
      </c>
      <c r="J13" s="42">
        <f t="shared" si="3"/>
        <v>105924</v>
      </c>
      <c r="K13" s="38">
        <f t="shared" si="1"/>
        <v>2191066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1.063988467514869</v>
      </c>
      <c r="C18" s="39">
        <v>1.127424890387661</v>
      </c>
      <c r="D18" s="39">
        <v>1.075162290435351</v>
      </c>
      <c r="E18" s="39">
        <v>1.306809730544005</v>
      </c>
      <c r="F18" s="39">
        <v>0.964042642189834</v>
      </c>
      <c r="G18" s="39">
        <v>1.085555527011244</v>
      </c>
      <c r="H18" s="39">
        <v>1.124111251940843</v>
      </c>
      <c r="I18" s="39">
        <v>1.007633662768808</v>
      </c>
      <c r="J18" s="39">
        <v>1.110487189809198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1780843.07</v>
      </c>
      <c r="C20" s="36">
        <f aca="true" t="shared" si="4" ref="C20:J20">SUM(C21:C30)</f>
        <v>1675493.29</v>
      </c>
      <c r="D20" s="36">
        <f t="shared" si="4"/>
        <v>2057633.97</v>
      </c>
      <c r="E20" s="36">
        <f t="shared" si="4"/>
        <v>1276992.49</v>
      </c>
      <c r="F20" s="36">
        <f t="shared" si="4"/>
        <v>1277861.9900000002</v>
      </c>
      <c r="G20" s="36">
        <f t="shared" si="4"/>
        <v>1391319.97</v>
      </c>
      <c r="H20" s="36">
        <f t="shared" si="4"/>
        <v>1249657.0299999998</v>
      </c>
      <c r="I20" s="36">
        <f t="shared" si="4"/>
        <v>1751282.6900000002</v>
      </c>
      <c r="J20" s="36">
        <f t="shared" si="4"/>
        <v>610454.0700000002</v>
      </c>
      <c r="K20" s="36">
        <f aca="true" t="shared" si="5" ref="K20:K28">SUM(B20:J20)</f>
        <v>13071538.57</v>
      </c>
      <c r="L20"/>
      <c r="M20"/>
      <c r="N20"/>
    </row>
    <row r="21" spans="1:14" ht="16.5" customHeight="1">
      <c r="A21" s="35" t="s">
        <v>28</v>
      </c>
      <c r="B21" s="58">
        <f>ROUND((B15+B16)*B7,2)</f>
        <v>1613954.85</v>
      </c>
      <c r="C21" s="58">
        <f>ROUND((C15+C16)*C7,2)</f>
        <v>1434858.56</v>
      </c>
      <c r="D21" s="58">
        <f aca="true" t="shared" si="6" ref="D21:J21">ROUND((D15+D16)*D7,2)</f>
        <v>1851460.42</v>
      </c>
      <c r="E21" s="58">
        <f t="shared" si="6"/>
        <v>939999.82</v>
      </c>
      <c r="F21" s="58">
        <f t="shared" si="6"/>
        <v>1280230.55</v>
      </c>
      <c r="G21" s="58">
        <f t="shared" si="6"/>
        <v>1239876.32</v>
      </c>
      <c r="H21" s="58">
        <f t="shared" si="6"/>
        <v>1070716.66</v>
      </c>
      <c r="I21" s="58">
        <f t="shared" si="6"/>
        <v>1594305.48</v>
      </c>
      <c r="J21" s="58">
        <f t="shared" si="6"/>
        <v>530428.39</v>
      </c>
      <c r="K21" s="30">
        <f t="shared" si="5"/>
        <v>11555831.05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103274.5</v>
      </c>
      <c r="C22" s="30">
        <f t="shared" si="7"/>
        <v>182836.69</v>
      </c>
      <c r="D22" s="30">
        <f t="shared" si="7"/>
        <v>139160.01</v>
      </c>
      <c r="E22" s="30">
        <f t="shared" si="7"/>
        <v>288401.09</v>
      </c>
      <c r="F22" s="30">
        <f t="shared" si="7"/>
        <v>-46033.71</v>
      </c>
      <c r="G22" s="30">
        <f t="shared" si="7"/>
        <v>106078.27</v>
      </c>
      <c r="H22" s="30">
        <f t="shared" si="7"/>
        <v>132887.99</v>
      </c>
      <c r="I22" s="30">
        <f t="shared" si="7"/>
        <v>12170.39</v>
      </c>
      <c r="J22" s="30">
        <f t="shared" si="7"/>
        <v>58605.54</v>
      </c>
      <c r="K22" s="30">
        <f t="shared" si="5"/>
        <v>977380.7700000001</v>
      </c>
      <c r="L22"/>
      <c r="M22"/>
      <c r="N22"/>
    </row>
    <row r="23" spans="1:14" ht="16.5" customHeight="1">
      <c r="A23" s="18" t="s">
        <v>26</v>
      </c>
      <c r="B23" s="30">
        <v>59192.54</v>
      </c>
      <c r="C23" s="30">
        <v>51808.14</v>
      </c>
      <c r="D23" s="30">
        <v>58726.03</v>
      </c>
      <c r="E23" s="30">
        <v>41489.3</v>
      </c>
      <c r="F23" s="30">
        <v>40056.61</v>
      </c>
      <c r="G23" s="30">
        <v>41577.03</v>
      </c>
      <c r="H23" s="30">
        <v>40597.95</v>
      </c>
      <c r="I23" s="30">
        <v>67023.7</v>
      </c>
      <c r="J23" s="30">
        <v>18724.67</v>
      </c>
      <c r="K23" s="30">
        <f t="shared" si="5"/>
        <v>419195.97000000003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1396.89</v>
      </c>
      <c r="C26" s="30">
        <v>1315.2</v>
      </c>
      <c r="D26" s="30">
        <v>1614.73</v>
      </c>
      <c r="E26" s="30">
        <v>1002.06</v>
      </c>
      <c r="F26" s="30">
        <v>1002.06</v>
      </c>
      <c r="G26" s="30">
        <v>1091.91</v>
      </c>
      <c r="H26" s="30">
        <v>980.27</v>
      </c>
      <c r="I26" s="30">
        <v>1375.1</v>
      </c>
      <c r="J26" s="30">
        <v>479.24</v>
      </c>
      <c r="K26" s="30">
        <f t="shared" si="5"/>
        <v>10257.46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308.37</v>
      </c>
      <c r="J27" s="30">
        <v>118.26</v>
      </c>
      <c r="K27" s="30">
        <f t="shared" si="5"/>
        <v>2368.38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831.32</v>
      </c>
      <c r="D28" s="30">
        <v>1004.04</v>
      </c>
      <c r="E28" s="30">
        <v>581.53</v>
      </c>
      <c r="F28" s="30">
        <v>599.91</v>
      </c>
      <c r="G28" s="30">
        <v>685.42</v>
      </c>
      <c r="H28" s="30">
        <v>695.63</v>
      </c>
      <c r="I28" s="30">
        <v>991.76</v>
      </c>
      <c r="J28" s="30">
        <v>327.92</v>
      </c>
      <c r="K28" s="30">
        <f t="shared" si="5"/>
        <v>6616.35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71567.79</v>
      </c>
      <c r="J29" s="30">
        <v>0</v>
      </c>
      <c r="K29" s="30">
        <v>71672.12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-102949.54999999999</v>
      </c>
      <c r="C32" s="30">
        <f t="shared" si="8"/>
        <v>-77448.2</v>
      </c>
      <c r="D32" s="30">
        <f t="shared" si="8"/>
        <v>-100224.67999999998</v>
      </c>
      <c r="E32" s="30">
        <f t="shared" si="8"/>
        <v>-96350.59</v>
      </c>
      <c r="F32" s="30">
        <f t="shared" si="8"/>
        <v>-49156.8</v>
      </c>
      <c r="G32" s="30">
        <f t="shared" si="8"/>
        <v>-72980.35</v>
      </c>
      <c r="H32" s="30">
        <f t="shared" si="8"/>
        <v>-28378.61</v>
      </c>
      <c r="I32" s="30">
        <f t="shared" si="8"/>
        <v>-80033.2</v>
      </c>
      <c r="J32" s="30">
        <f t="shared" si="8"/>
        <v>-23586.08000000001</v>
      </c>
      <c r="K32" s="30">
        <f aca="true" t="shared" si="9" ref="K32:K40">SUM(B32:J32)</f>
        <v>-631108.0599999999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-102949.54999999999</v>
      </c>
      <c r="C33" s="30">
        <f t="shared" si="10"/>
        <v>-77448.2</v>
      </c>
      <c r="D33" s="30">
        <f t="shared" si="10"/>
        <v>-76830.45</v>
      </c>
      <c r="E33" s="30">
        <f t="shared" si="10"/>
        <v>-96350.59</v>
      </c>
      <c r="F33" s="30">
        <f t="shared" si="10"/>
        <v>-49156.8</v>
      </c>
      <c r="G33" s="30">
        <f t="shared" si="10"/>
        <v>-72980.35</v>
      </c>
      <c r="H33" s="30">
        <f t="shared" si="10"/>
        <v>-28378.61</v>
      </c>
      <c r="I33" s="30">
        <f t="shared" si="10"/>
        <v>-80033.2</v>
      </c>
      <c r="J33" s="30">
        <f t="shared" si="10"/>
        <v>-16813.57</v>
      </c>
      <c r="K33" s="30">
        <f t="shared" si="9"/>
        <v>-600941.32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-68235.2</v>
      </c>
      <c r="C34" s="30">
        <f t="shared" si="11"/>
        <v>-69810.4</v>
      </c>
      <c r="D34" s="30">
        <f t="shared" si="11"/>
        <v>-61102.8</v>
      </c>
      <c r="E34" s="30">
        <f t="shared" si="11"/>
        <v>-45359.6</v>
      </c>
      <c r="F34" s="30">
        <f t="shared" si="11"/>
        <v>-49156.8</v>
      </c>
      <c r="G34" s="30">
        <f t="shared" si="11"/>
        <v>-25748.8</v>
      </c>
      <c r="H34" s="30">
        <f t="shared" si="11"/>
        <v>-21960.4</v>
      </c>
      <c r="I34" s="30">
        <f t="shared" si="11"/>
        <v>-70017.2</v>
      </c>
      <c r="J34" s="30">
        <f t="shared" si="11"/>
        <v>-13723.6</v>
      </c>
      <c r="K34" s="30">
        <f t="shared" si="9"/>
        <v>-425114.8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-34714.35</v>
      </c>
      <c r="C37" s="30">
        <v>-7637.8</v>
      </c>
      <c r="D37" s="30">
        <v>-15727.65</v>
      </c>
      <c r="E37" s="30">
        <v>-50990.99</v>
      </c>
      <c r="F37" s="26">
        <v>0</v>
      </c>
      <c r="G37" s="30">
        <v>-47231.55</v>
      </c>
      <c r="H37" s="30">
        <v>-6418.21</v>
      </c>
      <c r="I37" s="30">
        <v>-10016</v>
      </c>
      <c r="J37" s="30">
        <v>-3089.97</v>
      </c>
      <c r="K37" s="30">
        <f t="shared" si="9"/>
        <v>-175826.52000000002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-6772.510000000009</v>
      </c>
      <c r="K38" s="30">
        <f t="shared" si="9"/>
        <v>-30166.73999999999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1677893.52</v>
      </c>
      <c r="C55" s="27">
        <f t="shared" si="15"/>
        <v>1598045.09</v>
      </c>
      <c r="D55" s="27">
        <f t="shared" si="15"/>
        <v>1957409.29</v>
      </c>
      <c r="E55" s="27">
        <f t="shared" si="15"/>
        <v>1180641.9</v>
      </c>
      <c r="F55" s="27">
        <f t="shared" si="15"/>
        <v>1228705.1900000002</v>
      </c>
      <c r="G55" s="27">
        <f t="shared" si="15"/>
        <v>1318339.6199999999</v>
      </c>
      <c r="H55" s="27">
        <f t="shared" si="15"/>
        <v>1221278.4199999997</v>
      </c>
      <c r="I55" s="27">
        <f t="shared" si="15"/>
        <v>1671249.4900000002</v>
      </c>
      <c r="J55" s="27">
        <f t="shared" si="15"/>
        <v>586867.9900000002</v>
      </c>
      <c r="K55" s="20">
        <f>SUM(B55:J55)</f>
        <v>12440430.510000002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1677893.52</v>
      </c>
      <c r="C61" s="10">
        <f t="shared" si="17"/>
        <v>1598045.09</v>
      </c>
      <c r="D61" s="10">
        <f t="shared" si="17"/>
        <v>1957409.29</v>
      </c>
      <c r="E61" s="10">
        <f t="shared" si="17"/>
        <v>1180641.9</v>
      </c>
      <c r="F61" s="10">
        <f t="shared" si="17"/>
        <v>1228705.19</v>
      </c>
      <c r="G61" s="10">
        <f t="shared" si="17"/>
        <v>1318339.62</v>
      </c>
      <c r="H61" s="10">
        <f t="shared" si="17"/>
        <v>1221278.42</v>
      </c>
      <c r="I61" s="10">
        <f>SUM(I62:I74)</f>
        <v>1671249.49</v>
      </c>
      <c r="J61" s="10">
        <f t="shared" si="17"/>
        <v>586867.99</v>
      </c>
      <c r="K61" s="5">
        <f>SUM(K62:K74)</f>
        <v>12440430.51</v>
      </c>
      <c r="L61" s="9"/>
    </row>
    <row r="62" spans="1:12" ht="16.5" customHeight="1">
      <c r="A62" s="7" t="s">
        <v>56</v>
      </c>
      <c r="B62" s="8">
        <v>1468995.78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1468995.78</v>
      </c>
      <c r="L62"/>
    </row>
    <row r="63" spans="1:12" ht="16.5" customHeight="1">
      <c r="A63" s="7" t="s">
        <v>57</v>
      </c>
      <c r="B63" s="8">
        <v>208897.74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208897.74</v>
      </c>
      <c r="L63"/>
    </row>
    <row r="64" spans="1:12" ht="16.5" customHeight="1">
      <c r="A64" s="7" t="s">
        <v>4</v>
      </c>
      <c r="B64" s="6">
        <v>0</v>
      </c>
      <c r="C64" s="8">
        <v>1598045.09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1598045.09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1957409.29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1957409.29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1180641.9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1180641.9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1228705.19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1228705.19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1318339.62</v>
      </c>
      <c r="H68" s="6">
        <v>0</v>
      </c>
      <c r="I68" s="6">
        <v>0</v>
      </c>
      <c r="J68" s="6">
        <v>0</v>
      </c>
      <c r="K68" s="5">
        <f t="shared" si="18"/>
        <v>1318339.62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1221278.42</v>
      </c>
      <c r="I69" s="6">
        <v>0</v>
      </c>
      <c r="J69" s="6">
        <v>0</v>
      </c>
      <c r="K69" s="5">
        <f t="shared" si="18"/>
        <v>1221278.42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612847.19</v>
      </c>
      <c r="J71" s="6">
        <v>0</v>
      </c>
      <c r="K71" s="5">
        <f t="shared" si="18"/>
        <v>612847.19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1058402.3</v>
      </c>
      <c r="J72" s="6">
        <v>0</v>
      </c>
      <c r="K72" s="5">
        <f t="shared" si="18"/>
        <v>1058402.3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586867.99</v>
      </c>
      <c r="K73" s="5">
        <f t="shared" si="18"/>
        <v>586867.99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2024-03-19T17:21:06Z</dcterms:modified>
  <cp:category/>
  <cp:version/>
  <cp:contentType/>
  <cp:contentStatus/>
</cp:coreProperties>
</file>