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<sst xmlns="http://schemas.openxmlformats.org/spreadsheetml/2006/main" count="83" uniqueCount="82">
  <si>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</si>
  <si>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</si>
  <si>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</si>
  <si>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</si>
  <si>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</si>
  <si>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</si>
  <si>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</si>
  <si>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</si>
  <si>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</si>
  <si>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</si>
  <si>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</si>
  <si>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</si>
  <si>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</si>
  <si>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</si>
  <si>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</si>
  <si>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</si>
  <si>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</si>
  <si>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</si>
  <si>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</si>
  <si>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</si>
  <si>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</si>
  <si>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</si>
  <si>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</si>
  <si>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</si>
  <si>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</si>
  <si>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</si>
  <si>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</si>
  <si>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</si>
  <si>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</si>
  <si>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</si>
  <si>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</si>
  <si>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</si>
  <si>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</si>
  <si>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</si>
  <si>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</si>
  <si>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</si>
  <si>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</si>
  <si>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</si>
  <si>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</si>
  <si>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</si>
  <si>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</si>
  <si>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</si>
  <si>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</si>
  <si>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</si>
  <si>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</si>
  <si>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</si>
  <si>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</si>
  <si>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</si>
  <si>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</si>
  <si>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</si>
  <si>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</si>
  <si>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</si>
  <si>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</si>
  <si>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</si>
  <si>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</si>
  <si>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</si>
  <si>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</si>
  <si>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</si>
  <si>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</si>
  <si>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</si>
  <si>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</si>
  <si>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</si>
  <si>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</si>
  <si>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</si>
  <si>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</si>
  <si>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</si>
  <si>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</si>
  <si>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</si>
  <si>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</si>
  <si>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</si>
  <si>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</si>
  <si>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</si>
  <si>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</si>
  <si>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</si>
  <si>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</si>
  <si>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</si>
  <si>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</si>
  <si>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</si>
  <si>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</si>
  <si>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</si>
  <si>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12/03/24 - VENCIMENTO 19/03/24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</si>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</sst>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356691</v>
      </c>
      <c r="C7" s="46">
        <f aca="true" t="shared" si="0" ref="C7:J7">+C8+C11</f>
        <v>290172</v>
      </c>
      <c r="D7" s="46">
        <f t="shared" si="0"/>
        <v>337015</v>
      </c>
      <c r="E7" s="46">
        <f t="shared" si="0"/>
        <v>195296</v>
      </c>
      <c r="F7" s="46">
        <f t="shared" si="0"/>
        <v>250463</v>
      </c>
      <c r="G7" s="46">
        <f t="shared" si="0"/>
        <v>243113</v>
      </c>
      <c r="H7" s="46">
        <f t="shared" si="0"/>
        <v>265788</v>
      </c>
      <c r="I7" s="46">
        <f t="shared" si="0"/>
        <v>385584</v>
      </c>
      <c r="J7" s="46">
        <f t="shared" si="0"/>
        <v>124184</v>
      </c>
      <c r="K7" s="38">
        <f aca="true" t="shared" si="1" ref="K7:K13">SUM(B7:J7)</f>
        <v>2448306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15853</v>
      </c>
      <c r="C8" s="44">
        <f t="shared" si="2"/>
        <v>15893</v>
      </c>
      <c r="D8" s="44">
        <f t="shared" si="2"/>
        <v>13978</v>
      </c>
      <c r="E8" s="44">
        <f t="shared" si="2"/>
        <v>10554</v>
      </c>
      <c r="F8" s="44">
        <f t="shared" si="2"/>
        <v>11429</v>
      </c>
      <c r="G8" s="44">
        <f t="shared" si="2"/>
        <v>6009</v>
      </c>
      <c r="H8" s="44">
        <f t="shared" si="2"/>
        <v>5017</v>
      </c>
      <c r="I8" s="44">
        <f t="shared" si="2"/>
        <v>15966</v>
      </c>
      <c r="J8" s="44">
        <f t="shared" si="2"/>
        <v>3442</v>
      </c>
      <c r="K8" s="38">
        <f t="shared" si="1"/>
        <v>98141</v>
      </c>
      <c r="L8"/>
      <c r="M8"/>
      <c r="N8"/>
    </row>
    <row r="9" spans="1:14" ht="16.5" customHeight="1">
      <c r="A9" s="22" t="s">
        <v>32</v>
      </c>
      <c r="B9" s="44">
        <v>15788</v>
      </c>
      <c r="C9" s="44">
        <v>15890</v>
      </c>
      <c r="D9" s="44">
        <v>13978</v>
      </c>
      <c r="E9" s="44">
        <v>10199</v>
      </c>
      <c r="F9" s="44">
        <v>11415</v>
      </c>
      <c r="G9" s="44">
        <v>6005</v>
      </c>
      <c r="H9" s="44">
        <v>5017</v>
      </c>
      <c r="I9" s="44">
        <v>15902</v>
      </c>
      <c r="J9" s="44">
        <v>3442</v>
      </c>
      <c r="K9" s="38">
        <f t="shared" si="1"/>
        <v>97636</v>
      </c>
      <c r="L9"/>
      <c r="M9"/>
      <c r="N9"/>
    </row>
    <row r="10" spans="1:14" ht="16.5" customHeight="1">
      <c r="A10" s="22" t="s">
        <v>31</v>
      </c>
      <c r="B10" s="44">
        <v>65</v>
      </c>
      <c r="C10" s="44">
        <v>3</v>
      </c>
      <c r="D10" s="44">
        <v>0</v>
      </c>
      <c r="E10" s="44">
        <v>355</v>
      </c>
      <c r="F10" s="44">
        <v>14</v>
      </c>
      <c r="G10" s="44">
        <v>4</v>
      </c>
      <c r="H10" s="44">
        <v>0</v>
      </c>
      <c r="I10" s="44">
        <v>64</v>
      </c>
      <c r="J10" s="44">
        <v>0</v>
      </c>
      <c r="K10" s="38">
        <f t="shared" si="1"/>
        <v>505</v>
      </c>
      <c r="L10"/>
      <c r="M10"/>
      <c r="N10"/>
    </row>
    <row r="11" spans="1:14" ht="16.5" customHeight="1">
      <c r="A11" s="43" t="s">
        <v>67</v>
      </c>
      <c r="B11" s="42">
        <v>340838</v>
      </c>
      <c r="C11" s="42">
        <v>274279</v>
      </c>
      <c r="D11" s="42">
        <v>323037</v>
      </c>
      <c r="E11" s="42">
        <v>184742</v>
      </c>
      <c r="F11" s="42">
        <v>239034</v>
      </c>
      <c r="G11" s="42">
        <v>237104</v>
      </c>
      <c r="H11" s="42">
        <v>260771</v>
      </c>
      <c r="I11" s="42">
        <v>369618</v>
      </c>
      <c r="J11" s="42">
        <v>120742</v>
      </c>
      <c r="K11" s="38">
        <f t="shared" si="1"/>
        <v>2350165</v>
      </c>
      <c r="L11" s="59"/>
      <c r="M11" s="59"/>
      <c r="N11" s="59"/>
    </row>
    <row r="12" spans="1:14" ht="16.5" customHeight="1">
      <c r="A12" s="22" t="s">
        <v>79</v>
      </c>
      <c r="B12" s="42">
        <v>24095</v>
      </c>
      <c r="C12" s="42">
        <v>20782</v>
      </c>
      <c r="D12" s="42">
        <v>25395</v>
      </c>
      <c r="E12" s="42">
        <v>17447</v>
      </c>
      <c r="F12" s="42">
        <v>14594</v>
      </c>
      <c r="G12" s="42">
        <v>13707</v>
      </c>
      <c r="H12" s="42">
        <v>13653</v>
      </c>
      <c r="I12" s="42">
        <v>20612</v>
      </c>
      <c r="J12" s="42">
        <v>5351</v>
      </c>
      <c r="K12" s="38">
        <f t="shared" si="1"/>
        <v>155636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316743</v>
      </c>
      <c r="C13" s="42">
        <f>+C11-C12</f>
        <v>253497</v>
      </c>
      <c r="D13" s="42">
        <f>+D11-D12</f>
        <v>297642</v>
      </c>
      <c r="E13" s="42">
        <f aca="true" t="shared" si="3" ref="E13:J13">+E11-E12</f>
        <v>167295</v>
      </c>
      <c r="F13" s="42">
        <f t="shared" si="3"/>
        <v>224440</v>
      </c>
      <c r="G13" s="42">
        <f t="shared" si="3"/>
        <v>223397</v>
      </c>
      <c r="H13" s="42">
        <f t="shared" si="3"/>
        <v>247118</v>
      </c>
      <c r="I13" s="42">
        <f t="shared" si="3"/>
        <v>349006</v>
      </c>
      <c r="J13" s="42">
        <f t="shared" si="3"/>
        <v>115391</v>
      </c>
      <c r="K13" s="38">
        <f t="shared" si="1"/>
        <v>2194529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1.065802471762461</v>
      </c>
      <c r="C18" s="39">
        <v>1.124236245611511</v>
      </c>
      <c r="D18" s="39">
        <v>1.071119383433501</v>
      </c>
      <c r="E18" s="39">
        <v>1.310654080669685</v>
      </c>
      <c r="F18" s="39">
        <v>0.965905807628287</v>
      </c>
      <c r="G18" s="39">
        <v>1.084964287840737</v>
      </c>
      <c r="H18" s="39">
        <v>1.117294636932732</v>
      </c>
      <c r="I18" s="39">
        <v>1.012657816996107</v>
      </c>
      <c r="J18" s="39">
        <v>1.030039437814146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1779786.83</v>
      </c>
      <c r="C20" s="36">
        <f aca="true" t="shared" si="4" ref="C20:J20">SUM(C21:C30)</f>
        <v>1675614.2400000002</v>
      </c>
      <c r="D20" s="36">
        <f t="shared" si="4"/>
        <v>2052317.03</v>
      </c>
      <c r="E20" s="36">
        <f t="shared" si="4"/>
        <v>1272365.0799999998</v>
      </c>
      <c r="F20" s="36">
        <f t="shared" si="4"/>
        <v>1267149.23</v>
      </c>
      <c r="G20" s="36">
        <f t="shared" si="4"/>
        <v>1393036.34</v>
      </c>
      <c r="H20" s="36">
        <f t="shared" si="4"/>
        <v>1254471.0899999999</v>
      </c>
      <c r="I20" s="36">
        <f t="shared" si="4"/>
        <v>1750108.8600000003</v>
      </c>
      <c r="J20" s="36">
        <f t="shared" si="4"/>
        <v>616621.29</v>
      </c>
      <c r="K20" s="36">
        <f aca="true" t="shared" si="5" ref="K20:K28">SUM(B20:J20)</f>
        <v>13061469.989999998</v>
      </c>
      <c r="L20"/>
      <c r="M20"/>
      <c r="N20"/>
    </row>
    <row r="21" spans="1:14" ht="16.5" customHeight="1">
      <c r="A21" s="35" t="s">
        <v>28</v>
      </c>
      <c r="B21" s="58">
        <f>ROUND((B15+B16)*B7,2)</f>
        <v>1610424.2</v>
      </c>
      <c r="C21" s="58">
        <f>ROUND((C15+C16)*C7,2)</f>
        <v>1439253.12</v>
      </c>
      <c r="D21" s="58">
        <f aca="true" t="shared" si="6" ref="D21:J21">ROUND((D15+D16)*D7,2)</f>
        <v>1853076.98</v>
      </c>
      <c r="E21" s="58">
        <f t="shared" si="6"/>
        <v>933632.06</v>
      </c>
      <c r="F21" s="58">
        <f t="shared" si="6"/>
        <v>1267117.36</v>
      </c>
      <c r="G21" s="58">
        <f t="shared" si="6"/>
        <v>1242380.36</v>
      </c>
      <c r="H21" s="58">
        <f t="shared" si="6"/>
        <v>1081491.37</v>
      </c>
      <c r="I21" s="58">
        <f t="shared" si="6"/>
        <v>1584827.36</v>
      </c>
      <c r="J21" s="58">
        <f t="shared" si="6"/>
        <v>577554.95</v>
      </c>
      <c r="K21" s="30">
        <f t="shared" si="5"/>
        <v>11589757.760000002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105969.89</v>
      </c>
      <c r="C22" s="30">
        <f t="shared" si="7"/>
        <v>178807.4</v>
      </c>
      <c r="D22" s="30">
        <f t="shared" si="7"/>
        <v>131789.69</v>
      </c>
      <c r="E22" s="30">
        <f t="shared" si="7"/>
        <v>290036.61</v>
      </c>
      <c r="F22" s="30">
        <f t="shared" si="7"/>
        <v>-43201.34</v>
      </c>
      <c r="G22" s="30">
        <f t="shared" si="7"/>
        <v>105557.96</v>
      </c>
      <c r="H22" s="30">
        <f t="shared" si="7"/>
        <v>126853.14</v>
      </c>
      <c r="I22" s="30">
        <f t="shared" si="7"/>
        <v>20060.45</v>
      </c>
      <c r="J22" s="30">
        <f t="shared" si="7"/>
        <v>17349.43</v>
      </c>
      <c r="K22" s="30">
        <f t="shared" si="5"/>
        <v>933223.23</v>
      </c>
      <c r="L22"/>
      <c r="M22"/>
      <c r="N22"/>
    </row>
    <row r="23" spans="1:14" ht="16.5" customHeight="1">
      <c r="A23" s="18" t="s">
        <v>26</v>
      </c>
      <c r="B23" s="30">
        <v>58968.84</v>
      </c>
      <c r="C23" s="30">
        <v>51561.1</v>
      </c>
      <c r="D23" s="30">
        <v>59162.85</v>
      </c>
      <c r="E23" s="30">
        <v>41594.13</v>
      </c>
      <c r="F23" s="30">
        <v>39628.39</v>
      </c>
      <c r="G23" s="30">
        <v>41304.22</v>
      </c>
      <c r="H23" s="30">
        <v>40663.98</v>
      </c>
      <c r="I23" s="30">
        <v>67461.28</v>
      </c>
      <c r="J23" s="30">
        <v>19015.99</v>
      </c>
      <c r="K23" s="30">
        <f t="shared" si="5"/>
        <v>419360.78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1399.61</v>
      </c>
      <c r="C26" s="30">
        <v>1317.92</v>
      </c>
      <c r="D26" s="30">
        <v>1614.73</v>
      </c>
      <c r="E26" s="30">
        <v>1002.06</v>
      </c>
      <c r="F26" s="30">
        <v>996.61</v>
      </c>
      <c r="G26" s="30">
        <v>1097.36</v>
      </c>
      <c r="H26" s="30">
        <v>988.44</v>
      </c>
      <c r="I26" s="30">
        <v>1377.83</v>
      </c>
      <c r="J26" s="30">
        <v>484.69</v>
      </c>
      <c r="K26" s="30">
        <f t="shared" si="5"/>
        <v>10279.25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308.37</v>
      </c>
      <c r="J27" s="30">
        <v>118.26</v>
      </c>
      <c r="K27" s="30">
        <f t="shared" si="5"/>
        <v>2368.38</v>
      </c>
      <c r="L27" s="59"/>
      <c r="M27" s="59"/>
      <c r="N27" s="59"/>
    </row>
    <row r="28" spans="1:14" ht="16.5" customHeight="1">
      <c r="A28" s="18" t="s">
        <v>77</v>
      </c>
      <c r="B28" s="30">
        <v>898.82</v>
      </c>
      <c r="C28" s="30">
        <v>831.32</v>
      </c>
      <c r="D28" s="30">
        <v>1004.04</v>
      </c>
      <c r="E28" s="30">
        <v>581.53</v>
      </c>
      <c r="F28" s="30">
        <v>601.64</v>
      </c>
      <c r="G28" s="30">
        <v>685.42</v>
      </c>
      <c r="H28" s="30">
        <v>695.63</v>
      </c>
      <c r="I28" s="30">
        <v>991.76</v>
      </c>
      <c r="J28" s="30">
        <v>327.92</v>
      </c>
      <c r="K28" s="30">
        <f t="shared" si="5"/>
        <v>6618.08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71541.71</v>
      </c>
      <c r="J29" s="30">
        <v>0</v>
      </c>
      <c r="K29" s="30">
        <v>71672.12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-142161</v>
      </c>
      <c r="C32" s="30">
        <f t="shared" si="8"/>
        <v>-75503.8</v>
      </c>
      <c r="D32" s="30">
        <f t="shared" si="8"/>
        <v>1418706.92</v>
      </c>
      <c r="E32" s="30">
        <f t="shared" si="8"/>
        <v>-131818</v>
      </c>
      <c r="F32" s="30">
        <f t="shared" si="8"/>
        <v>-50226</v>
      </c>
      <c r="G32" s="30">
        <f t="shared" si="8"/>
        <v>-113636.44</v>
      </c>
      <c r="H32" s="30">
        <f t="shared" si="8"/>
        <v>1037434.37</v>
      </c>
      <c r="I32" s="30">
        <f t="shared" si="8"/>
        <v>-87900.93000000001</v>
      </c>
      <c r="J32" s="30">
        <f t="shared" si="8"/>
        <v>296550.57</v>
      </c>
      <c r="K32" s="30">
        <f aca="true" t="shared" si="9" ref="K32:K40">SUM(B32:J32)</f>
        <v>2151445.69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-142161</v>
      </c>
      <c r="C33" s="30">
        <f t="shared" si="10"/>
        <v>-75503.8</v>
      </c>
      <c r="D33" s="30">
        <f t="shared" si="10"/>
        <v>-87898.85</v>
      </c>
      <c r="E33" s="30">
        <f t="shared" si="10"/>
        <v>-131818</v>
      </c>
      <c r="F33" s="30">
        <f t="shared" si="10"/>
        <v>-50226</v>
      </c>
      <c r="G33" s="30">
        <f t="shared" si="10"/>
        <v>-113636.44</v>
      </c>
      <c r="H33" s="30">
        <f t="shared" si="10"/>
        <v>-33565.63</v>
      </c>
      <c r="I33" s="30">
        <f t="shared" si="10"/>
        <v>-87900.93000000001</v>
      </c>
      <c r="J33" s="30">
        <f t="shared" si="10"/>
        <v>-20676.92</v>
      </c>
      <c r="K33" s="30">
        <f t="shared" si="9"/>
        <v>-743387.5700000002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-69467.2</v>
      </c>
      <c r="C34" s="30">
        <f t="shared" si="11"/>
        <v>-69916</v>
      </c>
      <c r="D34" s="30">
        <f t="shared" si="11"/>
        <v>-61503.2</v>
      </c>
      <c r="E34" s="30">
        <f t="shared" si="11"/>
        <v>-44875.6</v>
      </c>
      <c r="F34" s="30">
        <f t="shared" si="11"/>
        <v>-50226</v>
      </c>
      <c r="G34" s="30">
        <f t="shared" si="11"/>
        <v>-26422</v>
      </c>
      <c r="H34" s="30">
        <f t="shared" si="11"/>
        <v>-22074.8</v>
      </c>
      <c r="I34" s="30">
        <f t="shared" si="11"/>
        <v>-69968.8</v>
      </c>
      <c r="J34" s="30">
        <f t="shared" si="11"/>
        <v>-15144.8</v>
      </c>
      <c r="K34" s="30">
        <f t="shared" si="9"/>
        <v>-429598.39999999997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-72693.8</v>
      </c>
      <c r="C37" s="30">
        <v>-5587.8</v>
      </c>
      <c r="D37" s="30">
        <v>-26395.65</v>
      </c>
      <c r="E37" s="30">
        <v>-86942.4</v>
      </c>
      <c r="F37" s="26">
        <v>0</v>
      </c>
      <c r="G37" s="30">
        <v>-87214.44</v>
      </c>
      <c r="H37" s="30">
        <v>-11490.83</v>
      </c>
      <c r="I37" s="30">
        <v>-17932.13</v>
      </c>
      <c r="J37" s="30">
        <v>-5532.12</v>
      </c>
      <c r="K37" s="30">
        <f t="shared" si="9"/>
        <v>-313789.17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1506605.77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1071000</v>
      </c>
      <c r="I38" s="27">
        <f t="shared" si="12"/>
        <v>0</v>
      </c>
      <c r="J38" s="27">
        <f t="shared" si="12"/>
        <v>317227.49</v>
      </c>
      <c r="K38" s="30">
        <f t="shared" si="9"/>
        <v>2894833.26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3231000</v>
      </c>
      <c r="E46" s="17">
        <v>0</v>
      </c>
      <c r="F46" s="17">
        <v>0</v>
      </c>
      <c r="G46" s="17">
        <v>0</v>
      </c>
      <c r="H46" s="17">
        <v>2169000</v>
      </c>
      <c r="I46" s="17">
        <v>0</v>
      </c>
      <c r="J46" s="17">
        <v>841500</v>
      </c>
      <c r="K46" s="30">
        <f aca="true" t="shared" si="13" ref="K46:K53">SUM(B46:J46)</f>
        <v>6241500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1637625.83</v>
      </c>
      <c r="C55" s="27">
        <f t="shared" si="15"/>
        <v>1600110.4400000002</v>
      </c>
      <c r="D55" s="27">
        <f t="shared" si="15"/>
        <v>3471023.95</v>
      </c>
      <c r="E55" s="27">
        <f t="shared" si="15"/>
        <v>1140547.0799999998</v>
      </c>
      <c r="F55" s="27">
        <f t="shared" si="15"/>
        <v>1216923.23</v>
      </c>
      <c r="G55" s="27">
        <f t="shared" si="15"/>
        <v>1279399.9000000001</v>
      </c>
      <c r="H55" s="27">
        <f t="shared" si="15"/>
        <v>2291905.46</v>
      </c>
      <c r="I55" s="27">
        <f t="shared" si="15"/>
        <v>1662207.9300000004</v>
      </c>
      <c r="J55" s="27">
        <f t="shared" si="15"/>
        <v>913171.8600000001</v>
      </c>
      <c r="K55" s="20">
        <f>SUM(B55:J55)</f>
        <v>15212915.68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1637625.83</v>
      </c>
      <c r="C61" s="10">
        <f t="shared" si="17"/>
        <v>1600110.44</v>
      </c>
      <c r="D61" s="10">
        <f t="shared" si="17"/>
        <v>3471023.95</v>
      </c>
      <c r="E61" s="10">
        <f t="shared" si="17"/>
        <v>1140547.08</v>
      </c>
      <c r="F61" s="10">
        <f t="shared" si="17"/>
        <v>1216923.23</v>
      </c>
      <c r="G61" s="10">
        <f t="shared" si="17"/>
        <v>1279399.9</v>
      </c>
      <c r="H61" s="10">
        <f t="shared" si="17"/>
        <v>2291905.46</v>
      </c>
      <c r="I61" s="10">
        <f>SUM(I62:I74)</f>
        <v>1662207.93</v>
      </c>
      <c r="J61" s="10">
        <f t="shared" si="17"/>
        <v>913171.86</v>
      </c>
      <c r="K61" s="5">
        <f>SUM(K62:K74)</f>
        <v>15212915.68</v>
      </c>
      <c r="L61" s="9"/>
    </row>
    <row r="62" spans="1:12" ht="16.5" customHeight="1">
      <c r="A62" s="7" t="s">
        <v>56</v>
      </c>
      <c r="B62" s="8">
        <v>1432103.79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1432103.79</v>
      </c>
      <c r="L62"/>
    </row>
    <row r="63" spans="1:12" ht="16.5" customHeight="1">
      <c r="A63" s="7" t="s">
        <v>57</v>
      </c>
      <c r="B63" s="8">
        <v>205522.04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205522.04</v>
      </c>
      <c r="L63"/>
    </row>
    <row r="64" spans="1:12" ht="16.5" customHeight="1">
      <c r="A64" s="7" t="s">
        <v>4</v>
      </c>
      <c r="B64" s="6">
        <v>0</v>
      </c>
      <c r="C64" s="8">
        <v>1600110.44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1600110.44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3471023.95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3471023.95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1140547.08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1140547.08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1216923.23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1216923.23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1279399.9</v>
      </c>
      <c r="H68" s="6">
        <v>0</v>
      </c>
      <c r="I68" s="6">
        <v>0</v>
      </c>
      <c r="J68" s="6">
        <v>0</v>
      </c>
      <c r="K68" s="5">
        <f t="shared" si="18"/>
        <v>1279399.9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2291905.46</v>
      </c>
      <c r="I69" s="6">
        <v>0</v>
      </c>
      <c r="J69" s="6">
        <v>0</v>
      </c>
      <c r="K69" s="5">
        <f t="shared" si="18"/>
        <v>2291905.46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607703.22</v>
      </c>
      <c r="J71" s="6">
        <v>0</v>
      </c>
      <c r="K71" s="5">
        <f t="shared" si="18"/>
        <v>607703.22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1054504.71</v>
      </c>
      <c r="J72" s="6">
        <v>0</v>
      </c>
      <c r="K72" s="5">
        <f t="shared" si="18"/>
        <v>1054504.71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913171.86</v>
      </c>
      <c r="K73" s="5">
        <f t="shared" si="18"/>
        <v>913171.86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2024-03-18T17:32:51Z</dcterms:modified>
  <cp:category/>
  <cp:version/>
  <cp:contentType/>
  <cp:contentStatus/>
</cp:coreProperties>
</file>