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<sst xmlns="http://schemas.openxmlformats.org/spreadsheetml/2006/main" count="83" uniqueCount="82">
  <si>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</si>
  <si>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</si>
  <si>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</si>
  <si>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</si>
  <si>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</si>
  <si>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</si>
  <si>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</si>
  <si>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</si>
  <si>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</si>
  <si>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</si>
  <si>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</si>
  <si>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</si>
  <si>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</si>
  <si>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</si>
  <si>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</si>
  <si>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</si>
  <si>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</si>
  <si>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</si>
  <si>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</si>
  <si>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</si>
  <si>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</si>
  <si>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</si>
  <si>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</si>
  <si>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</si>
  <si>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</si>
  <si>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</si>
  <si>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</si>
  <si>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</si>
  <si>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</si>
  <si>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</si>
  <si>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</si>
  <si>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</si>
  <si>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</si>
  <si>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</si>
  <si>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</si>
  <si>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</si>
  <si>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</si>
  <si>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</si>
  <si>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</si>
  <si>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</si>
  <si>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</si>
  <si>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</si>
  <si>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</si>
  <si>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</si>
  <si>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</si>
  <si>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</si>
  <si>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</si>
  <si>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</si>
  <si>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</si>
  <si>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</si>
  <si>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</si>
  <si>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</si>
  <si>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</si>
  <si>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</si>
  <si>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</si>
  <si>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</si>
  <si>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</si>
  <si>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</si>
  <si>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</si>
  <si>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</si>
  <si>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</si>
  <si>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</si>
  <si>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</si>
  <si>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</si>
  <si>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</si>
  <si>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</si>
  <si>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</si>
  <si>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</si>
  <si>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</si>
  <si>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</si>
  <si>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</si>
  <si>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</si>
  <si>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</si>
  <si>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</si>
  <si>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</si>
  <si>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</si>
  <si>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</si>
  <si>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</si>
  <si>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</si>
  <si>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</si>
  <si>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11/03/24 - VENCIMENTO 18/03/24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</si>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</sst>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343913</v>
      </c>
      <c r="C7" s="46">
        <f aca="true" t="shared" si="0" ref="C7:J7">+C8+C11</f>
        <v>280324</v>
      </c>
      <c r="D7" s="46">
        <f t="shared" si="0"/>
        <v>327501</v>
      </c>
      <c r="E7" s="46">
        <f t="shared" si="0"/>
        <v>188052</v>
      </c>
      <c r="F7" s="46">
        <f t="shared" si="0"/>
        <v>237774</v>
      </c>
      <c r="G7" s="46">
        <f t="shared" si="0"/>
        <v>237735</v>
      </c>
      <c r="H7" s="46">
        <f t="shared" si="0"/>
        <v>264081</v>
      </c>
      <c r="I7" s="46">
        <f t="shared" si="0"/>
        <v>368784</v>
      </c>
      <c r="J7" s="46">
        <f t="shared" si="0"/>
        <v>117618</v>
      </c>
      <c r="K7" s="38">
        <f aca="true" t="shared" si="1" ref="K7:K13">SUM(B7:J7)</f>
        <v>2365782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15822</v>
      </c>
      <c r="C8" s="44">
        <f t="shared" si="2"/>
        <v>16686</v>
      </c>
      <c r="D8" s="44">
        <f t="shared" si="2"/>
        <v>15292</v>
      </c>
      <c r="E8" s="44">
        <f t="shared" si="2"/>
        <v>10663</v>
      </c>
      <c r="F8" s="44">
        <f t="shared" si="2"/>
        <v>11921</v>
      </c>
      <c r="G8" s="44">
        <f t="shared" si="2"/>
        <v>6282</v>
      </c>
      <c r="H8" s="44">
        <f t="shared" si="2"/>
        <v>5430</v>
      </c>
      <c r="I8" s="44">
        <f t="shared" si="2"/>
        <v>16395</v>
      </c>
      <c r="J8" s="44">
        <f t="shared" si="2"/>
        <v>3272</v>
      </c>
      <c r="K8" s="38">
        <f t="shared" si="1"/>
        <v>101763</v>
      </c>
      <c r="L8"/>
      <c r="M8"/>
      <c r="N8"/>
    </row>
    <row r="9" spans="1:14" ht="16.5" customHeight="1">
      <c r="A9" s="22" t="s">
        <v>32</v>
      </c>
      <c r="B9" s="44">
        <v>15768</v>
      </c>
      <c r="C9" s="44">
        <v>16684</v>
      </c>
      <c r="D9" s="44">
        <v>15292</v>
      </c>
      <c r="E9" s="44">
        <v>10332</v>
      </c>
      <c r="F9" s="44">
        <v>11903</v>
      </c>
      <c r="G9" s="44">
        <v>6278</v>
      </c>
      <c r="H9" s="44">
        <v>5430</v>
      </c>
      <c r="I9" s="44">
        <v>16315</v>
      </c>
      <c r="J9" s="44">
        <v>3272</v>
      </c>
      <c r="K9" s="38">
        <f t="shared" si="1"/>
        <v>101274</v>
      </c>
      <c r="L9"/>
      <c r="M9"/>
      <c r="N9"/>
    </row>
    <row r="10" spans="1:14" ht="16.5" customHeight="1">
      <c r="A10" s="22" t="s">
        <v>31</v>
      </c>
      <c r="B10" s="44">
        <v>54</v>
      </c>
      <c r="C10" s="44">
        <v>2</v>
      </c>
      <c r="D10" s="44">
        <v>0</v>
      </c>
      <c r="E10" s="44">
        <v>331</v>
      </c>
      <c r="F10" s="44">
        <v>18</v>
      </c>
      <c r="G10" s="44">
        <v>4</v>
      </c>
      <c r="H10" s="44">
        <v>0</v>
      </c>
      <c r="I10" s="44">
        <v>80</v>
      </c>
      <c r="J10" s="44">
        <v>0</v>
      </c>
      <c r="K10" s="38">
        <f t="shared" si="1"/>
        <v>489</v>
      </c>
      <c r="L10"/>
      <c r="M10"/>
      <c r="N10"/>
    </row>
    <row r="11" spans="1:14" ht="16.5" customHeight="1">
      <c r="A11" s="43" t="s">
        <v>67</v>
      </c>
      <c r="B11" s="42">
        <v>328091</v>
      </c>
      <c r="C11" s="42">
        <v>263638</v>
      </c>
      <c r="D11" s="42">
        <v>312209</v>
      </c>
      <c r="E11" s="42">
        <v>177389</v>
      </c>
      <c r="F11" s="42">
        <v>225853</v>
      </c>
      <c r="G11" s="42">
        <v>231453</v>
      </c>
      <c r="H11" s="42">
        <v>258651</v>
      </c>
      <c r="I11" s="42">
        <v>352389</v>
      </c>
      <c r="J11" s="42">
        <v>114346</v>
      </c>
      <c r="K11" s="38">
        <f t="shared" si="1"/>
        <v>2264019</v>
      </c>
      <c r="L11" s="59"/>
      <c r="M11" s="59"/>
      <c r="N11" s="59"/>
    </row>
    <row r="12" spans="1:14" ht="16.5" customHeight="1">
      <c r="A12" s="22" t="s">
        <v>79</v>
      </c>
      <c r="B12" s="42">
        <v>22845</v>
      </c>
      <c r="C12" s="42">
        <v>20157</v>
      </c>
      <c r="D12" s="42">
        <v>25141</v>
      </c>
      <c r="E12" s="42">
        <v>17122</v>
      </c>
      <c r="F12" s="42">
        <v>14835</v>
      </c>
      <c r="G12" s="42">
        <v>13830</v>
      </c>
      <c r="H12" s="42">
        <v>13847</v>
      </c>
      <c r="I12" s="42">
        <v>20200</v>
      </c>
      <c r="J12" s="42">
        <v>5418</v>
      </c>
      <c r="K12" s="38">
        <f t="shared" si="1"/>
        <v>153395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305246</v>
      </c>
      <c r="C13" s="42">
        <f>+C11-C12</f>
        <v>243481</v>
      </c>
      <c r="D13" s="42">
        <f>+D11-D12</f>
        <v>287068</v>
      </c>
      <c r="E13" s="42">
        <f aca="true" t="shared" si="3" ref="E13:J13">+E11-E12</f>
        <v>160267</v>
      </c>
      <c r="F13" s="42">
        <f t="shared" si="3"/>
        <v>211018</v>
      </c>
      <c r="G13" s="42">
        <f t="shared" si="3"/>
        <v>217623</v>
      </c>
      <c r="H13" s="42">
        <f t="shared" si="3"/>
        <v>244804</v>
      </c>
      <c r="I13" s="42">
        <f t="shared" si="3"/>
        <v>332189</v>
      </c>
      <c r="J13" s="42">
        <f t="shared" si="3"/>
        <v>108928</v>
      </c>
      <c r="K13" s="38">
        <f t="shared" si="1"/>
        <v>2110624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1.098066526624595</v>
      </c>
      <c r="C18" s="39">
        <v>1.156016870447834</v>
      </c>
      <c r="D18" s="39">
        <v>1.092648420459741</v>
      </c>
      <c r="E18" s="39">
        <v>1.350683980974593</v>
      </c>
      <c r="F18" s="39">
        <v>1.007864393082866</v>
      </c>
      <c r="G18" s="39">
        <v>1.10480034582242</v>
      </c>
      <c r="H18" s="39">
        <v>1.121460690482381</v>
      </c>
      <c r="I18" s="39">
        <v>1.050968347401193</v>
      </c>
      <c r="J18" s="39">
        <v>1.074938157804008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1767899.6400000004</v>
      </c>
      <c r="C20" s="36">
        <f aca="true" t="shared" si="4" ref="C20:J20">SUM(C21:C30)</f>
        <v>1665173.01</v>
      </c>
      <c r="D20" s="36">
        <f t="shared" si="4"/>
        <v>2034442.8699999999</v>
      </c>
      <c r="E20" s="36">
        <f t="shared" si="4"/>
        <v>1262445.79</v>
      </c>
      <c r="F20" s="36">
        <f t="shared" si="4"/>
        <v>1254517.69</v>
      </c>
      <c r="G20" s="36">
        <f t="shared" si="4"/>
        <v>1387172.66</v>
      </c>
      <c r="H20" s="36">
        <f t="shared" si="4"/>
        <v>1251515.66</v>
      </c>
      <c r="I20" s="36">
        <f t="shared" si="4"/>
        <v>1737295.6200000003</v>
      </c>
      <c r="J20" s="36">
        <f t="shared" si="4"/>
        <v>609686.1500000001</v>
      </c>
      <c r="K20" s="36">
        <f aca="true" t="shared" si="5" ref="K20:K28">SUM(B20:J20)</f>
        <v>12970149.090000002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1552732.8</v>
      </c>
      <c r="C21" s="58">
        <f>ROUND((C15+C16)*C7,2)</f>
        <v>1390407.04</v>
      </c>
      <c r="D21" s="58">
        <f aca="true" t="shared" si="6" ref="D21:J21">ROUND((D15+D16)*D7,2)</f>
        <v>1800764.25</v>
      </c>
      <c r="E21" s="58">
        <f t="shared" si="6"/>
        <v>899001.39</v>
      </c>
      <c r="F21" s="58">
        <f t="shared" si="6"/>
        <v>1202922.44</v>
      </c>
      <c r="G21" s="58">
        <f t="shared" si="6"/>
        <v>1214897.17</v>
      </c>
      <c r="H21" s="58">
        <f t="shared" si="6"/>
        <v>1074545.59</v>
      </c>
      <c r="I21" s="58">
        <f t="shared" si="6"/>
        <v>1515776</v>
      </c>
      <c r="J21" s="58">
        <f t="shared" si="6"/>
        <v>547017.79</v>
      </c>
      <c r="K21" s="30">
        <f t="shared" si="5"/>
        <v>11198064.469999999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152271.11</v>
      </c>
      <c r="C22" s="30">
        <f t="shared" si="7"/>
        <v>216926.96</v>
      </c>
      <c r="D22" s="30">
        <f t="shared" si="7"/>
        <v>166837.96</v>
      </c>
      <c r="E22" s="30">
        <f t="shared" si="7"/>
        <v>315265.39</v>
      </c>
      <c r="F22" s="30">
        <f t="shared" si="7"/>
        <v>9460.25</v>
      </c>
      <c r="G22" s="30">
        <f t="shared" si="7"/>
        <v>127321.64</v>
      </c>
      <c r="H22" s="30">
        <f t="shared" si="7"/>
        <v>130515.05</v>
      </c>
      <c r="I22" s="30">
        <f t="shared" si="7"/>
        <v>77256.6</v>
      </c>
      <c r="J22" s="30">
        <f t="shared" si="7"/>
        <v>40992.51</v>
      </c>
      <c r="K22" s="30">
        <f t="shared" si="5"/>
        <v>1236847.47</v>
      </c>
      <c r="L22"/>
      <c r="M22"/>
      <c r="N22"/>
    </row>
    <row r="23" spans="1:14" ht="16.5" customHeight="1">
      <c r="A23" s="18" t="s">
        <v>26</v>
      </c>
      <c r="B23" s="30">
        <v>58469.11</v>
      </c>
      <c r="C23" s="30">
        <v>51843.67</v>
      </c>
      <c r="D23" s="30">
        <v>58553.15</v>
      </c>
      <c r="E23" s="30">
        <v>41076.73</v>
      </c>
      <c r="F23" s="30">
        <v>38530.18</v>
      </c>
      <c r="G23" s="30">
        <v>41157.33</v>
      </c>
      <c r="H23" s="30">
        <v>40986.97</v>
      </c>
      <c r="I23" s="30">
        <v>66555.42</v>
      </c>
      <c r="J23" s="30">
        <v>18974.93</v>
      </c>
      <c r="K23" s="30">
        <f t="shared" si="5"/>
        <v>416147.49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1402.33</v>
      </c>
      <c r="C26" s="30">
        <v>1320.64</v>
      </c>
      <c r="D26" s="30">
        <v>1614.73</v>
      </c>
      <c r="E26" s="30">
        <v>1002.06</v>
      </c>
      <c r="F26" s="30">
        <v>996.61</v>
      </c>
      <c r="G26" s="30">
        <v>1100.08</v>
      </c>
      <c r="H26" s="30">
        <v>993.89</v>
      </c>
      <c r="I26" s="30">
        <v>1377.83</v>
      </c>
      <c r="J26" s="30">
        <v>484.69</v>
      </c>
      <c r="K26" s="30">
        <f t="shared" si="5"/>
        <v>10292.86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601.64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6618.08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71489.54</v>
      </c>
      <c r="J29" s="30">
        <v>0</v>
      </c>
      <c r="K29" s="30"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-125145.54999999999</v>
      </c>
      <c r="C32" s="30">
        <f t="shared" si="8"/>
        <v>-82004.65000000001</v>
      </c>
      <c r="D32" s="30">
        <f t="shared" si="8"/>
        <v>-104001.83000000003</v>
      </c>
      <c r="E32" s="30">
        <f t="shared" si="8"/>
        <v>-82792.55</v>
      </c>
      <c r="F32" s="30">
        <f t="shared" si="8"/>
        <v>-58234</v>
      </c>
      <c r="G32" s="30">
        <f t="shared" si="8"/>
        <v>-66802.92</v>
      </c>
      <c r="H32" s="30">
        <f t="shared" si="8"/>
        <v>-30112.23</v>
      </c>
      <c r="I32" s="30">
        <f t="shared" si="8"/>
        <v>-80462.89</v>
      </c>
      <c r="J32" s="30">
        <f t="shared" si="8"/>
        <v>-24796.149999999998</v>
      </c>
      <c r="K32" s="30">
        <f aca="true" t="shared" si="9" ref="K32:K40">SUM(B32:J32)</f>
        <v>-654352.77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-100751.95</v>
      </c>
      <c r="C33" s="30">
        <f t="shared" si="10"/>
        <v>-79945.45000000001</v>
      </c>
      <c r="D33" s="30">
        <f t="shared" si="10"/>
        <v>-79498.8</v>
      </c>
      <c r="E33" s="30">
        <f t="shared" si="10"/>
        <v>-82277.75</v>
      </c>
      <c r="F33" s="30">
        <f t="shared" si="10"/>
        <v>-52373.2</v>
      </c>
      <c r="G33" s="30">
        <f t="shared" si="10"/>
        <v>-65535.72</v>
      </c>
      <c r="H33" s="30">
        <f t="shared" si="10"/>
        <v>-29122.23</v>
      </c>
      <c r="I33" s="30">
        <f t="shared" si="10"/>
        <v>-79948.09</v>
      </c>
      <c r="J33" s="30">
        <f t="shared" si="10"/>
        <v>-16914.84</v>
      </c>
      <c r="K33" s="30">
        <f t="shared" si="9"/>
        <v>-586368.0299999999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-69379.2</v>
      </c>
      <c r="C34" s="30">
        <f t="shared" si="11"/>
        <v>-73409.6</v>
      </c>
      <c r="D34" s="30">
        <f t="shared" si="11"/>
        <v>-67284.8</v>
      </c>
      <c r="E34" s="30">
        <f t="shared" si="11"/>
        <v>-45460.8</v>
      </c>
      <c r="F34" s="30">
        <f t="shared" si="11"/>
        <v>-52373.2</v>
      </c>
      <c r="G34" s="30">
        <f t="shared" si="11"/>
        <v>-27623.2</v>
      </c>
      <c r="H34" s="30">
        <f t="shared" si="11"/>
        <v>-23892</v>
      </c>
      <c r="I34" s="30">
        <f t="shared" si="11"/>
        <v>-71786</v>
      </c>
      <c r="J34" s="30">
        <f t="shared" si="11"/>
        <v>-14396.8</v>
      </c>
      <c r="K34" s="30">
        <f t="shared" si="9"/>
        <v>-445605.6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-31372.75</v>
      </c>
      <c r="C37" s="30">
        <v>-6535.85</v>
      </c>
      <c r="D37" s="30">
        <v>-12214</v>
      </c>
      <c r="E37" s="30">
        <v>-36816.95</v>
      </c>
      <c r="F37" s="26">
        <v>0</v>
      </c>
      <c r="G37" s="30">
        <v>-37912.52</v>
      </c>
      <c r="H37" s="30">
        <v>-5230.23</v>
      </c>
      <c r="I37" s="30">
        <v>-8162.09</v>
      </c>
      <c r="J37" s="30">
        <v>-2518.04</v>
      </c>
      <c r="K37" s="30">
        <f t="shared" si="9"/>
        <v>-140762.43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-24393.6</v>
      </c>
      <c r="C38" s="27">
        <f t="shared" si="12"/>
        <v>-2059.2</v>
      </c>
      <c r="D38" s="27">
        <f t="shared" si="12"/>
        <v>-24503.030000000028</v>
      </c>
      <c r="E38" s="27">
        <f t="shared" si="12"/>
        <v>-514.8</v>
      </c>
      <c r="F38" s="27">
        <f t="shared" si="12"/>
        <v>-5860.8</v>
      </c>
      <c r="G38" s="27">
        <f t="shared" si="12"/>
        <v>-1267.2</v>
      </c>
      <c r="H38" s="27">
        <f t="shared" si="12"/>
        <v>-990</v>
      </c>
      <c r="I38" s="27">
        <f t="shared" si="12"/>
        <v>-514.8</v>
      </c>
      <c r="J38" s="27">
        <f t="shared" si="12"/>
        <v>-7881.309999999998</v>
      </c>
      <c r="K38" s="30">
        <f t="shared" si="9"/>
        <v>-67984.74000000003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-24393.6</v>
      </c>
      <c r="C41" s="17">
        <v>-2059.2</v>
      </c>
      <c r="D41" s="17">
        <v>-1108.8</v>
      </c>
      <c r="E41" s="17">
        <v>-514.8</v>
      </c>
      <c r="F41" s="17">
        <v>-5860.8</v>
      </c>
      <c r="G41" s="17">
        <v>-1267.2</v>
      </c>
      <c r="H41" s="17">
        <v>-990</v>
      </c>
      <c r="I41" s="17">
        <v>-514.8</v>
      </c>
      <c r="J41" s="17">
        <v>-1108.8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1642754.0900000003</v>
      </c>
      <c r="C55" s="27">
        <f t="shared" si="15"/>
        <v>1583168.36</v>
      </c>
      <c r="D55" s="27">
        <f t="shared" si="15"/>
        <v>1930441.0399999998</v>
      </c>
      <c r="E55" s="27">
        <f t="shared" si="15"/>
        <v>1179653.24</v>
      </c>
      <c r="F55" s="27">
        <f t="shared" si="15"/>
        <v>1196283.69</v>
      </c>
      <c r="G55" s="27">
        <f t="shared" si="15"/>
        <v>1320369.74</v>
      </c>
      <c r="H55" s="27">
        <f t="shared" si="15"/>
        <v>1221403.43</v>
      </c>
      <c r="I55" s="27">
        <f t="shared" si="15"/>
        <v>1656832.7300000004</v>
      </c>
      <c r="J55" s="27">
        <f t="shared" si="15"/>
        <v>584890.0000000001</v>
      </c>
      <c r="K55" s="20">
        <f>SUM(B55:J55)</f>
        <v>12315796.32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1642754.0899999999</v>
      </c>
      <c r="C61" s="10">
        <f t="shared" si="17"/>
        <v>1583168.35</v>
      </c>
      <c r="D61" s="10">
        <f t="shared" si="17"/>
        <v>1930441.04</v>
      </c>
      <c r="E61" s="10">
        <f t="shared" si="17"/>
        <v>1179653.24</v>
      </c>
      <c r="F61" s="10">
        <f t="shared" si="17"/>
        <v>1196283.69</v>
      </c>
      <c r="G61" s="10">
        <f t="shared" si="17"/>
        <v>1320369.74</v>
      </c>
      <c r="H61" s="10">
        <f t="shared" si="17"/>
        <v>1221403.43</v>
      </c>
      <c r="I61" s="10">
        <f>SUM(I62:I74)</f>
        <v>1656832.73</v>
      </c>
      <c r="J61" s="10">
        <f t="shared" si="17"/>
        <v>584890</v>
      </c>
      <c r="K61" s="5">
        <f>SUM(K62:K74)</f>
        <v>12315796.31</v>
      </c>
      <c r="L61" s="9"/>
    </row>
    <row r="62" spans="1:12" ht="16.5" customHeight="1">
      <c r="A62" s="7" t="s">
        <v>56</v>
      </c>
      <c r="B62" s="8">
        <v>1438231.21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1438231.21</v>
      </c>
      <c r="L62"/>
    </row>
    <row r="63" spans="1:12" ht="16.5" customHeight="1">
      <c r="A63" s="7" t="s">
        <v>57</v>
      </c>
      <c r="B63" s="8">
        <v>204522.88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204522.88</v>
      </c>
      <c r="L63"/>
    </row>
    <row r="64" spans="1:12" ht="16.5" customHeight="1">
      <c r="A64" s="7" t="s">
        <v>4</v>
      </c>
      <c r="B64" s="6">
        <v>0</v>
      </c>
      <c r="C64" s="8">
        <v>1583168.35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1583168.35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1930441.04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1930441.04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1179653.24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1179653.24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1196283.69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1196283.69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1320369.74</v>
      </c>
      <c r="H68" s="6">
        <v>0</v>
      </c>
      <c r="I68" s="6">
        <v>0</v>
      </c>
      <c r="J68" s="6">
        <v>0</v>
      </c>
      <c r="K68" s="5">
        <f t="shared" si="18"/>
        <v>1320369.74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1221403.43</v>
      </c>
      <c r="I69" s="6">
        <v>0</v>
      </c>
      <c r="J69" s="6">
        <v>0</v>
      </c>
      <c r="K69" s="5">
        <f t="shared" si="18"/>
        <v>1221403.43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598447.98</v>
      </c>
      <c r="J71" s="6">
        <v>0</v>
      </c>
      <c r="K71" s="5">
        <f t="shared" si="18"/>
        <v>598447.98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1058384.75</v>
      </c>
      <c r="J72" s="6">
        <v>0</v>
      </c>
      <c r="K72" s="5">
        <f t="shared" si="18"/>
        <v>1058384.75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584890</v>
      </c>
      <c r="K73" s="5">
        <f t="shared" si="18"/>
        <v>584890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2024-03-15T17:46:45Z</dcterms:modified>
  <cp:category/>
  <cp:version/>
  <cp:contentType/>
  <cp:contentStatus/>
</cp:coreProperties>
</file>