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<sst xmlns="http://schemas.openxmlformats.org/spreadsheetml/2006/main" count="87" uniqueCount="86">
  <si>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</si>
  <si>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</si>
  <si>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</si>
  <si>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</si>
  <si>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</si>
  <si>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</si>
  <si>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</si>
  <si>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</si>
  <si>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</si>
  <si>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</si>
  <si>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</si>
  <si>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</si>
  <si>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</si>
  <si>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</si>
  <si>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</si>
  <si>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</si>
  <si>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</si>
  <si>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</si>
  <si>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</si>
  <si>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</si>
  <si>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</si>
  <si>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</si>
  <si>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</si>
  <si>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</si>
  <si>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</si>
  <si>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</si>
  <si>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</si>
  <si>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</si>
  <si>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</si>
  <si>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</si>
  <si>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</si>
  <si>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</si>
  <si>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</si>
  <si>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</si>
  <si>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</si>
  <si>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</si>
  <si>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</si>
  <si>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</si>
  <si>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</si>
  <si>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</si>
  <si>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</si>
  <si>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</si>
  <si>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</si>
  <si>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</si>
  <si>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</si>
  <si>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</si>
  <si>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</si>
  <si>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</si>
  <si>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</si>
  <si>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</si>
  <si>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</si>
  <si>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</si>
  <si>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</si>
  <si>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</si>
  <si>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</si>
  <si>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</si>
  <si>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</si>
  <si>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</si>
  <si>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</si>
  <si>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</si>
  <si>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</si>
  <si>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</si>
  <si>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</si>
  <si>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</si>
  <si>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</si>
  <si>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</si>
  <si>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</si>
  <si>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</si>
  <si>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</si>
  <si>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</si>
  <si>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</si>
  <si>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</si>
  <si>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</si>
  <si>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</si>
  <si>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</si>
  <si>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</si>
  <si>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</si>
  <si>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</si>
  <si>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</si>
  <si>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</si>
  <si>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</si>
  <si>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</si>
  <si>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</si>
  <si>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</si>
  <si>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29/03/24 - VENCIMENTO 05/04/24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</si>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</sst>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24358</v>
      </c>
      <c r="C7" s="10">
        <f aca="true" t="shared" si="0" ref="C7:K7">C8+C11</f>
        <v>34573</v>
      </c>
      <c r="D7" s="10">
        <f t="shared" si="0"/>
        <v>107846</v>
      </c>
      <c r="E7" s="10">
        <f t="shared" si="0"/>
        <v>89834</v>
      </c>
      <c r="F7" s="10">
        <f t="shared" si="0"/>
        <v>104791</v>
      </c>
      <c r="G7" s="10">
        <f t="shared" si="0"/>
        <v>44198</v>
      </c>
      <c r="H7" s="10">
        <f t="shared" si="0"/>
        <v>34586</v>
      </c>
      <c r="I7" s="10">
        <f t="shared" si="0"/>
        <v>46064</v>
      </c>
      <c r="J7" s="10">
        <f t="shared" si="0"/>
        <v>26582</v>
      </c>
      <c r="K7" s="10">
        <f t="shared" si="0"/>
        <v>81303</v>
      </c>
      <c r="L7" s="10">
        <f aca="true" t="shared" si="1" ref="L7:L13">SUM(B7:K7)</f>
        <v>594135</v>
      </c>
      <c r="M7" s="11"/>
    </row>
    <row r="8" spans="1:13" ht="17.25" customHeight="1">
      <c r="A8" s="12" t="s">
        <v>81</v>
      </c>
      <c r="B8" s="13">
        <f>B9+B10</f>
        <v>1702</v>
      </c>
      <c r="C8" s="13">
        <f aca="true" t="shared" si="2" ref="C8:K8">C9+C10</f>
        <v>2207</v>
      </c>
      <c r="D8" s="13">
        <f t="shared" si="2"/>
        <v>6969</v>
      </c>
      <c r="E8" s="13">
        <f t="shared" si="2"/>
        <v>5211</v>
      </c>
      <c r="F8" s="13">
        <f t="shared" si="2"/>
        <v>5819</v>
      </c>
      <c r="G8" s="13">
        <f t="shared" si="2"/>
        <v>3129</v>
      </c>
      <c r="H8" s="13">
        <f t="shared" si="2"/>
        <v>2047</v>
      </c>
      <c r="I8" s="13">
        <f t="shared" si="2"/>
        <v>2159</v>
      </c>
      <c r="J8" s="13">
        <f t="shared" si="2"/>
        <v>1510</v>
      </c>
      <c r="K8" s="13">
        <f t="shared" si="2"/>
        <v>4525</v>
      </c>
      <c r="L8" s="13">
        <f t="shared" si="1"/>
        <v>35278</v>
      </c>
      <c r="M8"/>
    </row>
    <row r="9" spans="1:13" ht="17.25" customHeight="1">
      <c r="A9" s="14" t="s">
        <v>18</v>
      </c>
      <c r="B9" s="15">
        <v>1702</v>
      </c>
      <c r="C9" s="15">
        <v>2207</v>
      </c>
      <c r="D9" s="15">
        <v>6969</v>
      </c>
      <c r="E9" s="15">
        <v>5211</v>
      </c>
      <c r="F9" s="15">
        <v>5819</v>
      </c>
      <c r="G9" s="15">
        <v>3129</v>
      </c>
      <c r="H9" s="15">
        <v>2020</v>
      </c>
      <c r="I9" s="15">
        <v>2159</v>
      </c>
      <c r="J9" s="15">
        <v>1510</v>
      </c>
      <c r="K9" s="15">
        <v>4525</v>
      </c>
      <c r="L9" s="13">
        <f t="shared" si="1"/>
        <v>35251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27</v>
      </c>
      <c r="I10" s="15">
        <v>0</v>
      </c>
      <c r="J10" s="15">
        <v>0</v>
      </c>
      <c r="K10" s="15">
        <v>0</v>
      </c>
      <c r="L10" s="13">
        <f t="shared" si="1"/>
        <v>27</v>
      </c>
      <c r="M10"/>
    </row>
    <row r="11" spans="1:13" ht="17.25" customHeight="1">
      <c r="A11" s="12" t="s">
        <v>70</v>
      </c>
      <c r="B11" s="15">
        <v>22656</v>
      </c>
      <c r="C11" s="15">
        <v>32366</v>
      </c>
      <c r="D11" s="15">
        <v>100877</v>
      </c>
      <c r="E11" s="15">
        <v>84623</v>
      </c>
      <c r="F11" s="15">
        <v>98972</v>
      </c>
      <c r="G11" s="15">
        <v>41069</v>
      </c>
      <c r="H11" s="15">
        <v>32539</v>
      </c>
      <c r="I11" s="15">
        <v>43905</v>
      </c>
      <c r="J11" s="15">
        <v>25072</v>
      </c>
      <c r="K11" s="15">
        <v>76778</v>
      </c>
      <c r="L11" s="13">
        <f t="shared" si="1"/>
        <v>558857</v>
      </c>
      <c r="M11" s="60"/>
    </row>
    <row r="12" spans="1:13" ht="17.25" customHeight="1">
      <c r="A12" s="14" t="s">
        <v>83</v>
      </c>
      <c r="B12" s="15">
        <v>2963</v>
      </c>
      <c r="C12" s="15">
        <v>2614</v>
      </c>
      <c r="D12" s="15">
        <v>8776</v>
      </c>
      <c r="E12" s="15">
        <v>8774</v>
      </c>
      <c r="F12" s="15">
        <v>8993</v>
      </c>
      <c r="G12" s="15">
        <v>4062</v>
      </c>
      <c r="H12" s="15">
        <v>3036</v>
      </c>
      <c r="I12" s="15">
        <v>2287</v>
      </c>
      <c r="J12" s="15">
        <v>1825</v>
      </c>
      <c r="K12" s="15">
        <v>4770</v>
      </c>
      <c r="L12" s="13">
        <f t="shared" si="1"/>
        <v>48100</v>
      </c>
      <c r="M12" s="60"/>
    </row>
    <row r="13" spans="1:13" ht="17.25" customHeight="1">
      <c r="A13" s="14" t="s">
        <v>71</v>
      </c>
      <c r="B13" s="15">
        <f>+B11-B12</f>
        <v>19693</v>
      </c>
      <c r="C13" s="15">
        <f aca="true" t="shared" si="3" ref="C13:K13">+C11-C12</f>
        <v>29752</v>
      </c>
      <c r="D13" s="15">
        <f t="shared" si="3"/>
        <v>92101</v>
      </c>
      <c r="E13" s="15">
        <f t="shared" si="3"/>
        <v>75849</v>
      </c>
      <c r="F13" s="15">
        <f t="shared" si="3"/>
        <v>89979</v>
      </c>
      <c r="G13" s="15">
        <f t="shared" si="3"/>
        <v>37007</v>
      </c>
      <c r="H13" s="15">
        <f t="shared" si="3"/>
        <v>29503</v>
      </c>
      <c r="I13" s="15">
        <f t="shared" si="3"/>
        <v>41618</v>
      </c>
      <c r="J13" s="15">
        <f t="shared" si="3"/>
        <v>23247</v>
      </c>
      <c r="K13" s="15">
        <f t="shared" si="3"/>
        <v>72008</v>
      </c>
      <c r="L13" s="13">
        <f t="shared" si="1"/>
        <v>510757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1.322858583404438</v>
      </c>
      <c r="C18" s="22">
        <v>1.190565675296808</v>
      </c>
      <c r="D18" s="22">
        <v>1.105518649874418</v>
      </c>
      <c r="E18" s="22">
        <v>1.191962243380153</v>
      </c>
      <c r="F18" s="22">
        <v>1.270365205211958</v>
      </c>
      <c r="G18" s="22">
        <v>1.161382301846646</v>
      </c>
      <c r="H18" s="22">
        <v>1.076170067000091</v>
      </c>
      <c r="I18" s="22">
        <v>1.14397568465722</v>
      </c>
      <c r="J18" s="22">
        <v>1.351335446636314</v>
      </c>
      <c r="K18" s="22">
        <v>1.132619459076295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273706.35</v>
      </c>
      <c r="C20" s="25">
        <f aca="true" t="shared" si="4" ref="C20:K20">SUM(C21:C30)</f>
        <v>181058.83999999997</v>
      </c>
      <c r="D20" s="25">
        <f t="shared" si="4"/>
        <v>629805.6799999999</v>
      </c>
      <c r="E20" s="25">
        <f t="shared" si="4"/>
        <v>569215.47</v>
      </c>
      <c r="F20" s="25">
        <f t="shared" si="4"/>
        <v>625811.7899999999</v>
      </c>
      <c r="G20" s="25">
        <f t="shared" si="4"/>
        <v>268644.09</v>
      </c>
      <c r="H20" s="25">
        <f t="shared" si="4"/>
        <v>232025.33</v>
      </c>
      <c r="I20" s="25">
        <f t="shared" si="4"/>
        <v>244624.40999999997</v>
      </c>
      <c r="J20" s="25">
        <f t="shared" si="4"/>
        <v>185511.33</v>
      </c>
      <c r="K20" s="25">
        <f t="shared" si="4"/>
        <v>381641.99</v>
      </c>
      <c r="L20" s="25">
        <f>SUM(B20:K20)</f>
        <v>3592045.2800000003</v>
      </c>
      <c r="M20"/>
    </row>
    <row r="21" spans="1:13" ht="17.25" customHeight="1">
      <c r="A21" s="26" t="s">
        <v>22</v>
      </c>
      <c r="B21" s="56">
        <f>ROUND((B15+B16)*B7,2)</f>
        <v>178468.63</v>
      </c>
      <c r="C21" s="56">
        <f aca="true" t="shared" si="5" ref="C21:K21">ROUND((C15+C16)*C7,2)</f>
        <v>142624</v>
      </c>
      <c r="D21" s="56">
        <f t="shared" si="5"/>
        <v>529513.08</v>
      </c>
      <c r="E21" s="56">
        <f t="shared" si="5"/>
        <v>446780.42</v>
      </c>
      <c r="F21" s="56">
        <f t="shared" si="5"/>
        <v>460493.57</v>
      </c>
      <c r="G21" s="56">
        <f t="shared" si="5"/>
        <v>213560.32</v>
      </c>
      <c r="H21" s="56">
        <f t="shared" si="5"/>
        <v>184083.99</v>
      </c>
      <c r="I21" s="56">
        <f t="shared" si="5"/>
        <v>203275.83</v>
      </c>
      <c r="J21" s="56">
        <f t="shared" si="5"/>
        <v>126333.61</v>
      </c>
      <c r="K21" s="56">
        <f t="shared" si="5"/>
        <v>315536.94</v>
      </c>
      <c r="L21" s="33">
        <f aca="true" t="shared" si="6" ref="L21:L29">SUM(B21:K21)</f>
        <v>2800670.3899999997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57620.13</v>
      </c>
      <c r="C22" s="33">
        <f t="shared" si="7"/>
        <v>27179.24</v>
      </c>
      <c r="D22" s="33">
        <f t="shared" si="7"/>
        <v>55873.51</v>
      </c>
      <c r="E22" s="33">
        <f t="shared" si="7"/>
        <v>85764.97</v>
      </c>
      <c r="F22" s="33">
        <f t="shared" si="7"/>
        <v>124501.44</v>
      </c>
      <c r="G22" s="33">
        <f t="shared" si="7"/>
        <v>34464.86</v>
      </c>
      <c r="H22" s="33">
        <f t="shared" si="7"/>
        <v>14021.69</v>
      </c>
      <c r="I22" s="33">
        <f t="shared" si="7"/>
        <v>29266.78</v>
      </c>
      <c r="J22" s="33">
        <f t="shared" si="7"/>
        <v>44385.48</v>
      </c>
      <c r="K22" s="33">
        <f t="shared" si="7"/>
        <v>41846.34</v>
      </c>
      <c r="L22" s="33">
        <f t="shared" si="6"/>
        <v>514924.43999999994</v>
      </c>
      <c r="M22"/>
    </row>
    <row r="23" spans="1:13" ht="17.25" customHeight="1">
      <c r="A23" s="27" t="s">
        <v>24</v>
      </c>
      <c r="B23" s="33">
        <v>566.81</v>
      </c>
      <c r="C23" s="33">
        <v>8764.74</v>
      </c>
      <c r="D23" s="33">
        <v>38428.62</v>
      </c>
      <c r="E23" s="33">
        <v>31080.07</v>
      </c>
      <c r="F23" s="33">
        <v>35032.95</v>
      </c>
      <c r="G23" s="33">
        <v>19537.82</v>
      </c>
      <c r="H23" s="33">
        <v>12231.63</v>
      </c>
      <c r="I23" s="33">
        <v>9403.1</v>
      </c>
      <c r="J23" s="33">
        <v>10380.94</v>
      </c>
      <c r="K23" s="33">
        <v>19270</v>
      </c>
      <c r="L23" s="33">
        <f t="shared" si="6"/>
        <v>184696.68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550.04</v>
      </c>
      <c r="C26" s="33">
        <v>364.88</v>
      </c>
      <c r="D26" s="33">
        <v>1268.91</v>
      </c>
      <c r="E26" s="33">
        <v>1146.37</v>
      </c>
      <c r="F26" s="33">
        <v>1260.74</v>
      </c>
      <c r="G26" s="33">
        <v>541.87</v>
      </c>
      <c r="H26" s="33">
        <v>468.35</v>
      </c>
      <c r="I26" s="33">
        <v>492.86</v>
      </c>
      <c r="J26" s="33">
        <v>373.05</v>
      </c>
      <c r="K26" s="33">
        <v>767.88</v>
      </c>
      <c r="L26" s="33">
        <f t="shared" si="6"/>
        <v>7234.95</v>
      </c>
      <c r="M26" s="60"/>
    </row>
    <row r="27" spans="1:13" ht="17.25" customHeight="1">
      <c r="A27" s="27" t="s">
        <v>74</v>
      </c>
      <c r="B27" s="33">
        <v>325.81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275.38</v>
      </c>
      <c r="I27" s="33">
        <v>283.54</v>
      </c>
      <c r="J27" s="33">
        <v>341.74</v>
      </c>
      <c r="K27" s="33">
        <v>468.37</v>
      </c>
      <c r="L27" s="33">
        <f t="shared" si="6"/>
        <v>4411.81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60"/>
    </row>
    <row r="29" spans="1:13" ht="17.25" customHeight="1">
      <c r="A29" s="27" t="s">
        <v>85</v>
      </c>
      <c r="B29" s="33">
        <v>34258.01</v>
      </c>
      <c r="C29" s="33"/>
      <c r="D29" s="33"/>
      <c r="E29" s="33"/>
      <c r="F29" s="33"/>
      <c r="G29" s="33"/>
      <c r="H29" s="33">
        <v>19045.81</v>
      </c>
      <c r="I29" s="33">
        <v>0</v>
      </c>
      <c r="J29" s="33">
        <v>0</v>
      </c>
      <c r="K29" s="33">
        <v>0</v>
      </c>
      <c r="L29" s="33">
        <f t="shared" si="6"/>
        <v>53303.82000000001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-114359.39</v>
      </c>
      <c r="C32" s="33">
        <f t="shared" si="8"/>
        <v>-9710.8</v>
      </c>
      <c r="D32" s="33">
        <f t="shared" si="8"/>
        <v>-30663.6</v>
      </c>
      <c r="E32" s="33">
        <f t="shared" si="8"/>
        <v>-410296.52</v>
      </c>
      <c r="F32" s="33">
        <f t="shared" si="8"/>
        <v>-527603.6</v>
      </c>
      <c r="G32" s="33">
        <f t="shared" si="8"/>
        <v>-13767.6</v>
      </c>
      <c r="H32" s="33">
        <f t="shared" si="8"/>
        <v>-8888</v>
      </c>
      <c r="I32" s="33">
        <f t="shared" si="8"/>
        <v>-180499.6</v>
      </c>
      <c r="J32" s="33">
        <f t="shared" si="8"/>
        <v>-6644</v>
      </c>
      <c r="K32" s="33">
        <f t="shared" si="8"/>
        <v>-19910</v>
      </c>
      <c r="L32" s="33">
        <f aca="true" t="shared" si="9" ref="L32:L39">SUM(B32:K32)</f>
        <v>-1322343.1100000003</v>
      </c>
      <c r="M32"/>
    </row>
    <row r="33" spans="1:13" ht="18.75" customHeight="1">
      <c r="A33" s="27" t="s">
        <v>28</v>
      </c>
      <c r="B33" s="33">
        <f>B34+B35+B36+B37</f>
        <v>-7488.8</v>
      </c>
      <c r="C33" s="33">
        <f aca="true" t="shared" si="10" ref="C33:K33">C34+C35+C36+C37</f>
        <v>-9710.8</v>
      </c>
      <c r="D33" s="33">
        <f t="shared" si="10"/>
        <v>-30663.6</v>
      </c>
      <c r="E33" s="33">
        <f t="shared" si="10"/>
        <v>-22928.4</v>
      </c>
      <c r="F33" s="33">
        <f t="shared" si="10"/>
        <v>-25603.6</v>
      </c>
      <c r="G33" s="33">
        <f t="shared" si="10"/>
        <v>-13767.6</v>
      </c>
      <c r="H33" s="33">
        <f t="shared" si="10"/>
        <v>-8888</v>
      </c>
      <c r="I33" s="33">
        <f t="shared" si="10"/>
        <v>-9499.6</v>
      </c>
      <c r="J33" s="33">
        <f t="shared" si="10"/>
        <v>-6644</v>
      </c>
      <c r="K33" s="33">
        <f t="shared" si="10"/>
        <v>-19910</v>
      </c>
      <c r="L33" s="33">
        <f t="shared" si="9"/>
        <v>-155104.40000000002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-7488.8</v>
      </c>
      <c r="C34" s="33">
        <f t="shared" si="11"/>
        <v>-9710.8</v>
      </c>
      <c r="D34" s="33">
        <f t="shared" si="11"/>
        <v>-30663.6</v>
      </c>
      <c r="E34" s="33">
        <f t="shared" si="11"/>
        <v>-22928.4</v>
      </c>
      <c r="F34" s="33">
        <f t="shared" si="11"/>
        <v>-25603.6</v>
      </c>
      <c r="G34" s="33">
        <f t="shared" si="11"/>
        <v>-13767.6</v>
      </c>
      <c r="H34" s="33">
        <f t="shared" si="11"/>
        <v>-8888</v>
      </c>
      <c r="I34" s="33">
        <f t="shared" si="11"/>
        <v>-9499.6</v>
      </c>
      <c r="J34" s="33">
        <f t="shared" si="11"/>
        <v>-6644</v>
      </c>
      <c r="K34" s="33">
        <f t="shared" si="11"/>
        <v>-19910</v>
      </c>
      <c r="L34" s="33">
        <f t="shared" si="9"/>
        <v>-155104.40000000002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-1167238.71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159346.95999999996</v>
      </c>
      <c r="C56" s="41">
        <f t="shared" si="16"/>
        <v>171348.03999999998</v>
      </c>
      <c r="D56" s="41">
        <f t="shared" si="16"/>
        <v>599142.08</v>
      </c>
      <c r="E56" s="41">
        <f t="shared" si="16"/>
        <v>158918.94999999995</v>
      </c>
      <c r="F56" s="41">
        <f t="shared" si="16"/>
        <v>98208.18999999994</v>
      </c>
      <c r="G56" s="41">
        <f t="shared" si="16"/>
        <v>254876.49000000002</v>
      </c>
      <c r="H56" s="41">
        <f t="shared" si="16"/>
        <v>223137.33</v>
      </c>
      <c r="I56" s="41">
        <f t="shared" si="16"/>
        <v>64124.80999999997</v>
      </c>
      <c r="J56" s="41">
        <f t="shared" si="16"/>
        <v>178867.33</v>
      </c>
      <c r="K56" s="41">
        <f t="shared" si="16"/>
        <v>361731.99</v>
      </c>
      <c r="L56" s="42">
        <f t="shared" si="14"/>
        <v>2269702.17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159346.96</v>
      </c>
      <c r="C62" s="41">
        <f aca="true" t="shared" si="18" ref="C62:J62">SUM(C63:C74)</f>
        <v>171348.04</v>
      </c>
      <c r="D62" s="41">
        <f t="shared" si="18"/>
        <v>599142.0752530394</v>
      </c>
      <c r="E62" s="41">
        <f t="shared" si="18"/>
        <v>158918.95168571605</v>
      </c>
      <c r="F62" s="41">
        <f t="shared" si="18"/>
        <v>98208.1885463309</v>
      </c>
      <c r="G62" s="41">
        <f t="shared" si="18"/>
        <v>254876.48601474465</v>
      </c>
      <c r="H62" s="41">
        <f t="shared" si="18"/>
        <v>223137.3298519273</v>
      </c>
      <c r="I62" s="41">
        <f>SUM(I63:I79)</f>
        <v>64124.806786883186</v>
      </c>
      <c r="J62" s="41">
        <f t="shared" si="18"/>
        <v>178867.3252899402</v>
      </c>
      <c r="K62" s="41">
        <f>SUM(K63:K76)</f>
        <v>361731.99</v>
      </c>
      <c r="L62" s="46">
        <f>SUM(B62:K62)</f>
        <v>2269702.1534285815</v>
      </c>
      <c r="M62" s="40"/>
    </row>
    <row r="63" spans="1:13" ht="18.75" customHeight="1">
      <c r="A63" s="47" t="s">
        <v>46</v>
      </c>
      <c r="B63" s="48">
        <v>159346.96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159346.96</v>
      </c>
      <c r="M63"/>
    </row>
    <row r="64" spans="1:13" ht="18.75" customHeight="1">
      <c r="A64" s="47" t="s">
        <v>55</v>
      </c>
      <c r="B64" s="17">
        <v>0</v>
      </c>
      <c r="C64" s="48">
        <v>150152.29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150152.29</v>
      </c>
      <c r="M64"/>
    </row>
    <row r="65" spans="1:13" ht="18.75" customHeight="1">
      <c r="A65" s="47" t="s">
        <v>56</v>
      </c>
      <c r="B65" s="17">
        <v>0</v>
      </c>
      <c r="C65" s="48">
        <v>21195.75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21195.75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599142.0752530394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599142.0752530394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158918.95168571605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158918.95168571605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98208.1885463309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98208.1885463309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254876.48601474465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254876.48601474465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223137.3298519273</v>
      </c>
      <c r="I70" s="17">
        <v>0</v>
      </c>
      <c r="J70" s="17">
        <v>0</v>
      </c>
      <c r="K70" s="17">
        <v>0</v>
      </c>
      <c r="L70" s="46">
        <f t="shared" si="19"/>
        <v>223137.3298519273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64124.806786883186</v>
      </c>
      <c r="J71" s="17">
        <v>0</v>
      </c>
      <c r="K71" s="17">
        <v>0</v>
      </c>
      <c r="L71" s="46">
        <f t="shared" si="19"/>
        <v>64124.806786883186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178867.3252899402</v>
      </c>
      <c r="K72" s="17">
        <v>0</v>
      </c>
      <c r="L72" s="46">
        <f t="shared" si="19"/>
        <v>178867.3252899402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190632.76</v>
      </c>
      <c r="L73" s="46">
        <f t="shared" si="19"/>
        <v>190632.76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171099.23</v>
      </c>
      <c r="L74" s="46">
        <f t="shared" si="19"/>
        <v>171099.23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2024-04-04T20:42:16Z</dcterms:modified>
  <cp:category/>
  <cp:version/>
  <cp:contentType/>
  <cp:contentStatus/>
</cp:coreProperties>
</file>