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<sst xmlns="http://schemas.openxmlformats.org/spreadsheetml/2006/main" count="87" uniqueCount="86">
  <si>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</si>
  <si>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</si>
  <si>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</si>
  <si>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</si>
  <si>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</si>
  <si>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</si>
  <si>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</si>
  <si>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</si>
  <si>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</si>
  <si>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</si>
  <si>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</si>
  <si>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</si>
  <si>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</si>
  <si>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</si>
  <si>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</si>
  <si>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</si>
  <si>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</si>
  <si>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</si>
  <si>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</si>
  <si>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</si>
  <si>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</si>
  <si>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</si>
  <si>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</si>
  <si>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</si>
  <si>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</si>
  <si>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</si>
  <si>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</si>
  <si>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</si>
  <si>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</si>
  <si>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</si>
  <si>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</si>
  <si>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</si>
  <si>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</si>
  <si>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</si>
  <si>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</si>
  <si>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</si>
  <si>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</si>
  <si>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</si>
  <si>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</si>
  <si>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</si>
  <si>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</si>
  <si>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</si>
  <si>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</si>
  <si>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</si>
  <si>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</si>
  <si>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</si>
  <si>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</si>
  <si>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</si>
  <si>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</si>
  <si>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</si>
  <si>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</si>
  <si>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</si>
  <si>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</si>
  <si>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</si>
  <si>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</si>
  <si>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</si>
  <si>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</si>
  <si>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</si>
  <si>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</si>
  <si>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</si>
  <si>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</si>
  <si>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</si>
  <si>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</si>
  <si>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</si>
  <si>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</si>
  <si>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</si>
  <si>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</si>
  <si>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</si>
  <si>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</si>
  <si>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</si>
  <si>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</si>
  <si>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</si>
  <si>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</si>
  <si>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</si>
  <si>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</si>
  <si>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</si>
  <si>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</si>
  <si>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</si>
  <si>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</si>
  <si>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</si>
  <si>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</si>
  <si>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</si>
  <si>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</si>
  <si>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</si>
  <si>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27/03/24 - VENCIMENTO 04/04/24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</si>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</sst>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89344</v>
      </c>
      <c r="C7" s="10">
        <f aca="true" t="shared" si="0" ref="C7:K7">C8+C11</f>
        <v>117053</v>
      </c>
      <c r="D7" s="10">
        <f t="shared" si="0"/>
        <v>345735</v>
      </c>
      <c r="E7" s="10">
        <f t="shared" si="0"/>
        <v>265928</v>
      </c>
      <c r="F7" s="10">
        <f t="shared" si="0"/>
        <v>287652</v>
      </c>
      <c r="G7" s="10">
        <f t="shared" si="0"/>
        <v>161524</v>
      </c>
      <c r="H7" s="10">
        <f t="shared" si="0"/>
        <v>103533</v>
      </c>
      <c r="I7" s="10">
        <f t="shared" si="0"/>
        <v>127189</v>
      </c>
      <c r="J7" s="10">
        <f t="shared" si="0"/>
        <v>126622</v>
      </c>
      <c r="K7" s="10">
        <f t="shared" si="0"/>
        <v>228066</v>
      </c>
      <c r="L7" s="10">
        <f aca="true" t="shared" si="1" ref="L7:L13">SUM(B7:K7)</f>
        <v>1852646</v>
      </c>
      <c r="M7" s="11"/>
    </row>
    <row r="8" spans="1:13" ht="17.25" customHeight="1">
      <c r="A8" s="12" t="s">
        <v>81</v>
      </c>
      <c r="B8" s="13">
        <f>B9+B10</f>
        <v>4731</v>
      </c>
      <c r="C8" s="13">
        <f aca="true" t="shared" si="2" ref="C8:K8">C9+C10</f>
        <v>5218</v>
      </c>
      <c r="D8" s="13">
        <f t="shared" si="2"/>
        <v>15960</v>
      </c>
      <c r="E8" s="13">
        <f t="shared" si="2"/>
        <v>10959</v>
      </c>
      <c r="F8" s="13">
        <f t="shared" si="2"/>
        <v>10534</v>
      </c>
      <c r="G8" s="13">
        <f t="shared" si="2"/>
        <v>8275</v>
      </c>
      <c r="H8" s="13">
        <f t="shared" si="2"/>
        <v>4536</v>
      </c>
      <c r="I8" s="13">
        <f t="shared" si="2"/>
        <v>4444</v>
      </c>
      <c r="J8" s="13">
        <f t="shared" si="2"/>
        <v>6156</v>
      </c>
      <c r="K8" s="13">
        <f t="shared" si="2"/>
        <v>9766</v>
      </c>
      <c r="L8" s="13">
        <f t="shared" si="1"/>
        <v>80579</v>
      </c>
      <c r="M8"/>
    </row>
    <row r="9" spans="1:13" ht="17.25" customHeight="1">
      <c r="A9" s="14" t="s">
        <v>18</v>
      </c>
      <c r="B9" s="15">
        <v>4731</v>
      </c>
      <c r="C9" s="15">
        <v>5218</v>
      </c>
      <c r="D9" s="15">
        <v>15960</v>
      </c>
      <c r="E9" s="15">
        <v>10959</v>
      </c>
      <c r="F9" s="15">
        <v>10534</v>
      </c>
      <c r="G9" s="15">
        <v>8275</v>
      </c>
      <c r="H9" s="15">
        <v>4446</v>
      </c>
      <c r="I9" s="15">
        <v>4444</v>
      </c>
      <c r="J9" s="15">
        <v>6156</v>
      </c>
      <c r="K9" s="15">
        <v>9766</v>
      </c>
      <c r="L9" s="13">
        <f t="shared" si="1"/>
        <v>80489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90</v>
      </c>
      <c r="I10" s="15">
        <v>0</v>
      </c>
      <c r="J10" s="15">
        <v>0</v>
      </c>
      <c r="K10" s="15">
        <v>0</v>
      </c>
      <c r="L10" s="13">
        <f t="shared" si="1"/>
        <v>90</v>
      </c>
      <c r="M10"/>
    </row>
    <row r="11" spans="1:13" ht="17.25" customHeight="1">
      <c r="A11" s="12" t="s">
        <v>70</v>
      </c>
      <c r="B11" s="15">
        <v>84613</v>
      </c>
      <c r="C11" s="15">
        <v>111835</v>
      </c>
      <c r="D11" s="15">
        <v>329775</v>
      </c>
      <c r="E11" s="15">
        <v>254969</v>
      </c>
      <c r="F11" s="15">
        <v>277118</v>
      </c>
      <c r="G11" s="15">
        <v>153249</v>
      </c>
      <c r="H11" s="15">
        <v>98997</v>
      </c>
      <c r="I11" s="15">
        <v>122745</v>
      </c>
      <c r="J11" s="15">
        <v>120466</v>
      </c>
      <c r="K11" s="15">
        <v>218300</v>
      </c>
      <c r="L11" s="13">
        <f t="shared" si="1"/>
        <v>1772067</v>
      </c>
      <c r="M11" s="60"/>
    </row>
    <row r="12" spans="1:13" ht="17.25" customHeight="1">
      <c r="A12" s="14" t="s">
        <v>83</v>
      </c>
      <c r="B12" s="15">
        <v>9513</v>
      </c>
      <c r="C12" s="15">
        <v>8290</v>
      </c>
      <c r="D12" s="15">
        <v>28359</v>
      </c>
      <c r="E12" s="15">
        <v>25094</v>
      </c>
      <c r="F12" s="15">
        <v>24476</v>
      </c>
      <c r="G12" s="15">
        <v>13894</v>
      </c>
      <c r="H12" s="15">
        <v>8902</v>
      </c>
      <c r="I12" s="15">
        <v>7003</v>
      </c>
      <c r="J12" s="15">
        <v>8718</v>
      </c>
      <c r="K12" s="15">
        <v>14265</v>
      </c>
      <c r="L12" s="13">
        <f t="shared" si="1"/>
        <v>148514</v>
      </c>
      <c r="M12" s="60"/>
    </row>
    <row r="13" spans="1:13" ht="17.25" customHeight="1">
      <c r="A13" s="14" t="s">
        <v>71</v>
      </c>
      <c r="B13" s="15">
        <f>+B11-B12</f>
        <v>75100</v>
      </c>
      <c r="C13" s="15">
        <f aca="true" t="shared" si="3" ref="C13:K13">+C11-C12</f>
        <v>103545</v>
      </c>
      <c r="D13" s="15">
        <f t="shared" si="3"/>
        <v>301416</v>
      </c>
      <c r="E13" s="15">
        <f t="shared" si="3"/>
        <v>229875</v>
      </c>
      <c r="F13" s="15">
        <f t="shared" si="3"/>
        <v>252642</v>
      </c>
      <c r="G13" s="15">
        <f t="shared" si="3"/>
        <v>139355</v>
      </c>
      <c r="H13" s="15">
        <f t="shared" si="3"/>
        <v>90095</v>
      </c>
      <c r="I13" s="15">
        <f t="shared" si="3"/>
        <v>115742</v>
      </c>
      <c r="J13" s="15">
        <f t="shared" si="3"/>
        <v>111748</v>
      </c>
      <c r="K13" s="15">
        <f t="shared" si="3"/>
        <v>204035</v>
      </c>
      <c r="L13" s="13">
        <f t="shared" si="1"/>
        <v>1623553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1.209071934581913</v>
      </c>
      <c r="C18" s="22">
        <v>1.119574375468627</v>
      </c>
      <c r="D18" s="22">
        <v>1.027076142593087</v>
      </c>
      <c r="E18" s="22">
        <v>1.082970232144906</v>
      </c>
      <c r="F18" s="22">
        <v>1.1506582936842</v>
      </c>
      <c r="G18" s="22">
        <v>1.112309434048344</v>
      </c>
      <c r="H18" s="22">
        <v>1.045710035601087</v>
      </c>
      <c r="I18" s="22">
        <v>1.109711029750979</v>
      </c>
      <c r="J18" s="22">
        <v>1.252942169639521</v>
      </c>
      <c r="K18" s="22">
        <v>1.08179250103593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826822.5800000002</v>
      </c>
      <c r="C20" s="25">
        <f aca="true" t="shared" si="4" ref="C20:K20">SUM(C21:C30)</f>
        <v>558093.58</v>
      </c>
      <c r="D20" s="25">
        <f t="shared" si="4"/>
        <v>1817667.6700000002</v>
      </c>
      <c r="E20" s="25">
        <f t="shared" si="4"/>
        <v>1474711.67</v>
      </c>
      <c r="F20" s="25">
        <f t="shared" si="4"/>
        <v>1515632.1199999999</v>
      </c>
      <c r="G20" s="25">
        <f t="shared" si="4"/>
        <v>901745.4799999999</v>
      </c>
      <c r="H20" s="25">
        <f t="shared" si="4"/>
        <v>618022.2200000002</v>
      </c>
      <c r="I20" s="25">
        <f t="shared" si="4"/>
        <v>639822.52</v>
      </c>
      <c r="J20" s="25">
        <f t="shared" si="4"/>
        <v>781122.63</v>
      </c>
      <c r="K20" s="25">
        <f t="shared" si="4"/>
        <v>989451.7000000001</v>
      </c>
      <c r="L20" s="25">
        <f>SUM(B20:K20)</f>
        <v>10123092.17</v>
      </c>
      <c r="M20"/>
    </row>
    <row r="21" spans="1:13" ht="17.25" customHeight="1">
      <c r="A21" s="26" t="s">
        <v>22</v>
      </c>
      <c r="B21" s="56">
        <f>ROUND((B15+B16)*B7,2)</f>
        <v>654614.55</v>
      </c>
      <c r="C21" s="56">
        <f aca="true" t="shared" si="5" ref="C21:K21">ROUND((C15+C16)*C7,2)</f>
        <v>482878.74</v>
      </c>
      <c r="D21" s="56">
        <f t="shared" si="5"/>
        <v>1697524.28</v>
      </c>
      <c r="E21" s="56">
        <f t="shared" si="5"/>
        <v>1322566.32</v>
      </c>
      <c r="F21" s="56">
        <f t="shared" si="5"/>
        <v>1264057.95</v>
      </c>
      <c r="G21" s="56">
        <f t="shared" si="5"/>
        <v>780467.82</v>
      </c>
      <c r="H21" s="56">
        <f t="shared" si="5"/>
        <v>551054.39</v>
      </c>
      <c r="I21" s="56">
        <f t="shared" si="5"/>
        <v>561272.34</v>
      </c>
      <c r="J21" s="56">
        <f t="shared" si="5"/>
        <v>601783.72</v>
      </c>
      <c r="K21" s="56">
        <f t="shared" si="5"/>
        <v>885124.15</v>
      </c>
      <c r="L21" s="33">
        <f aca="true" t="shared" si="6" ref="L21:L29">SUM(B21:K21)</f>
        <v>8801344.26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136861.53</v>
      </c>
      <c r="C22" s="33">
        <f t="shared" si="7"/>
        <v>57739.92</v>
      </c>
      <c r="D22" s="33">
        <f t="shared" si="7"/>
        <v>45962.41</v>
      </c>
      <c r="E22" s="33">
        <f t="shared" si="7"/>
        <v>109733.63</v>
      </c>
      <c r="F22" s="33">
        <f t="shared" si="7"/>
        <v>190440.81</v>
      </c>
      <c r="G22" s="33">
        <f t="shared" si="7"/>
        <v>87653.9</v>
      </c>
      <c r="H22" s="33">
        <f t="shared" si="7"/>
        <v>25188.72</v>
      </c>
      <c r="I22" s="33">
        <f t="shared" si="7"/>
        <v>61577.77</v>
      </c>
      <c r="J22" s="33">
        <f t="shared" si="7"/>
        <v>152216.48</v>
      </c>
      <c r="K22" s="33">
        <f t="shared" si="7"/>
        <v>72396.52</v>
      </c>
      <c r="L22" s="33">
        <f t="shared" si="6"/>
        <v>939771.6900000001</v>
      </c>
      <c r="M22"/>
    </row>
    <row r="23" spans="1:13" ht="17.25" customHeight="1">
      <c r="A23" s="27" t="s">
        <v>24</v>
      </c>
      <c r="B23" s="33">
        <v>1605.95</v>
      </c>
      <c r="C23" s="33">
        <v>14918.71</v>
      </c>
      <c r="D23" s="33">
        <v>68054.36</v>
      </c>
      <c r="E23" s="33">
        <v>36827.15</v>
      </c>
      <c r="F23" s="33">
        <v>55439.39</v>
      </c>
      <c r="G23" s="33">
        <v>32387.46</v>
      </c>
      <c r="H23" s="33">
        <v>21003.64</v>
      </c>
      <c r="I23" s="33">
        <v>14290.99</v>
      </c>
      <c r="J23" s="33">
        <v>22479.68</v>
      </c>
      <c r="K23" s="33">
        <v>26945.26</v>
      </c>
      <c r="L23" s="33">
        <f t="shared" si="6"/>
        <v>293952.58999999997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430.23</v>
      </c>
      <c r="D26" s="33">
        <v>1405.06</v>
      </c>
      <c r="E26" s="33">
        <v>1140.93</v>
      </c>
      <c r="F26" s="33">
        <v>1170.88</v>
      </c>
      <c r="G26" s="33">
        <v>697.08</v>
      </c>
      <c r="H26" s="33">
        <v>476.52</v>
      </c>
      <c r="I26" s="33">
        <v>495.58</v>
      </c>
      <c r="J26" s="33">
        <v>604.5</v>
      </c>
      <c r="K26" s="33">
        <v>765.16</v>
      </c>
      <c r="L26" s="33">
        <f t="shared" si="6"/>
        <v>7825.84</v>
      </c>
      <c r="M26" s="60"/>
    </row>
    <row r="27" spans="1:13" ht="17.25" customHeight="1">
      <c r="A27" s="27" t="s">
        <v>74</v>
      </c>
      <c r="B27" s="33">
        <v>325.81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254.92</v>
      </c>
      <c r="I27" s="33">
        <v>283.54</v>
      </c>
      <c r="J27" s="33">
        <v>341.74</v>
      </c>
      <c r="K27" s="33">
        <v>468.15</v>
      </c>
      <c r="L27" s="33">
        <f t="shared" si="6"/>
        <v>4391.13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60"/>
    </row>
    <row r="29" spans="1:13" ht="17.25" customHeight="1">
      <c r="A29" s="27" t="s">
        <v>85</v>
      </c>
      <c r="B29" s="33">
        <v>30857.92</v>
      </c>
      <c r="C29" s="33"/>
      <c r="D29" s="33"/>
      <c r="E29" s="33"/>
      <c r="F29" s="33"/>
      <c r="G29" s="33"/>
      <c r="H29" s="33">
        <v>18145.55</v>
      </c>
      <c r="I29" s="33">
        <v>0</v>
      </c>
      <c r="J29" s="33">
        <v>0</v>
      </c>
      <c r="K29" s="33">
        <v>0</v>
      </c>
      <c r="L29" s="33">
        <f t="shared" si="6"/>
        <v>49003.47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-127686.98999999999</v>
      </c>
      <c r="C32" s="33">
        <f t="shared" si="8"/>
        <v>-22959.2</v>
      </c>
      <c r="D32" s="33">
        <f t="shared" si="8"/>
        <v>-70224</v>
      </c>
      <c r="E32" s="33">
        <f t="shared" si="8"/>
        <v>-53987.72000000011</v>
      </c>
      <c r="F32" s="33">
        <f t="shared" si="8"/>
        <v>-46349.6</v>
      </c>
      <c r="G32" s="33">
        <f t="shared" si="8"/>
        <v>-36410</v>
      </c>
      <c r="H32" s="33">
        <f t="shared" si="8"/>
        <v>-19562.4</v>
      </c>
      <c r="I32" s="33">
        <f t="shared" si="8"/>
        <v>-26210.149999999998</v>
      </c>
      <c r="J32" s="33">
        <f t="shared" si="8"/>
        <v>-27086.4</v>
      </c>
      <c r="K32" s="33">
        <f t="shared" si="8"/>
        <v>-42970.4</v>
      </c>
      <c r="L32" s="33">
        <f aca="true" t="shared" si="9" ref="L32:L39">SUM(B32:K32)</f>
        <v>-473446.86000000016</v>
      </c>
      <c r="M32"/>
    </row>
    <row r="33" spans="1:13" ht="18.75" customHeight="1">
      <c r="A33" s="27" t="s">
        <v>28</v>
      </c>
      <c r="B33" s="33">
        <f>B34+B35+B36+B37</f>
        <v>-20816.4</v>
      </c>
      <c r="C33" s="33">
        <f aca="true" t="shared" si="10" ref="C33:K33">C34+C35+C36+C37</f>
        <v>-22959.2</v>
      </c>
      <c r="D33" s="33">
        <f t="shared" si="10"/>
        <v>-70224</v>
      </c>
      <c r="E33" s="33">
        <f t="shared" si="10"/>
        <v>-48219.6</v>
      </c>
      <c r="F33" s="33">
        <f t="shared" si="10"/>
        <v>-46349.6</v>
      </c>
      <c r="G33" s="33">
        <f t="shared" si="10"/>
        <v>-36410</v>
      </c>
      <c r="H33" s="33">
        <f t="shared" si="10"/>
        <v>-19562.4</v>
      </c>
      <c r="I33" s="33">
        <f t="shared" si="10"/>
        <v>-26210.149999999998</v>
      </c>
      <c r="J33" s="33">
        <f t="shared" si="10"/>
        <v>-27086.4</v>
      </c>
      <c r="K33" s="33">
        <f t="shared" si="10"/>
        <v>-42970.4</v>
      </c>
      <c r="L33" s="33">
        <f t="shared" si="9"/>
        <v>-360808.1500000001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-20816.4</v>
      </c>
      <c r="C34" s="33">
        <f t="shared" si="11"/>
        <v>-22959.2</v>
      </c>
      <c r="D34" s="33">
        <f t="shared" si="11"/>
        <v>-70224</v>
      </c>
      <c r="E34" s="33">
        <f t="shared" si="11"/>
        <v>-48219.6</v>
      </c>
      <c r="F34" s="33">
        <f t="shared" si="11"/>
        <v>-46349.6</v>
      </c>
      <c r="G34" s="33">
        <f t="shared" si="11"/>
        <v>-36410</v>
      </c>
      <c r="H34" s="33">
        <f t="shared" si="11"/>
        <v>-19562.4</v>
      </c>
      <c r="I34" s="33">
        <f t="shared" si="11"/>
        <v>-19553.6</v>
      </c>
      <c r="J34" s="33">
        <f t="shared" si="11"/>
        <v>-27086.4</v>
      </c>
      <c r="K34" s="33">
        <f t="shared" si="11"/>
        <v>-42970.4</v>
      </c>
      <c r="L34" s="33">
        <f t="shared" si="9"/>
        <v>-354151.60000000003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-6656.55</v>
      </c>
      <c r="J37" s="17">
        <v>0</v>
      </c>
      <c r="K37" s="17">
        <v>0</v>
      </c>
      <c r="L37" s="33">
        <f t="shared" si="9"/>
        <v>-6656.55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-112638.71000000011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699135.5900000002</v>
      </c>
      <c r="C56" s="41">
        <f t="shared" si="16"/>
        <v>535134.38</v>
      </c>
      <c r="D56" s="41">
        <f t="shared" si="16"/>
        <v>1747443.6700000002</v>
      </c>
      <c r="E56" s="41">
        <f t="shared" si="16"/>
        <v>1420723.9499999997</v>
      </c>
      <c r="F56" s="41">
        <f t="shared" si="16"/>
        <v>1469282.5199999998</v>
      </c>
      <c r="G56" s="41">
        <f t="shared" si="16"/>
        <v>865335.4799999999</v>
      </c>
      <c r="H56" s="41">
        <f t="shared" si="16"/>
        <v>598459.8200000002</v>
      </c>
      <c r="I56" s="41">
        <f t="shared" si="16"/>
        <v>613612.37</v>
      </c>
      <c r="J56" s="41">
        <f t="shared" si="16"/>
        <v>754036.23</v>
      </c>
      <c r="K56" s="41">
        <f t="shared" si="16"/>
        <v>946481.3</v>
      </c>
      <c r="L56" s="42">
        <f t="shared" si="14"/>
        <v>9649645.31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699135.59</v>
      </c>
      <c r="C62" s="41">
        <f aca="true" t="shared" si="18" ref="C62:J62">SUM(C63:C74)</f>
        <v>535134.38</v>
      </c>
      <c r="D62" s="41">
        <f t="shared" si="18"/>
        <v>1747443.67</v>
      </c>
      <c r="E62" s="41">
        <f t="shared" si="18"/>
        <v>1420723.95</v>
      </c>
      <c r="F62" s="41">
        <f t="shared" si="18"/>
        <v>1469282.52</v>
      </c>
      <c r="G62" s="41">
        <f t="shared" si="18"/>
        <v>865335.48</v>
      </c>
      <c r="H62" s="41">
        <f t="shared" si="18"/>
        <v>598459.82</v>
      </c>
      <c r="I62" s="41">
        <f>SUM(I63:I79)</f>
        <v>613612.37</v>
      </c>
      <c r="J62" s="41">
        <f t="shared" si="18"/>
        <v>754036.23</v>
      </c>
      <c r="K62" s="41">
        <f>SUM(K63:K76)</f>
        <v>946481.3</v>
      </c>
      <c r="L62" s="46">
        <f>SUM(B62:K62)</f>
        <v>9649645.31</v>
      </c>
      <c r="M62" s="40"/>
    </row>
    <row r="63" spans="1:13" ht="18.75" customHeight="1">
      <c r="A63" s="47" t="s">
        <v>46</v>
      </c>
      <c r="B63" s="48">
        <v>699135.59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699135.59</v>
      </c>
      <c r="M63"/>
    </row>
    <row r="64" spans="1:13" ht="18.75" customHeight="1">
      <c r="A64" s="47" t="s">
        <v>55</v>
      </c>
      <c r="B64" s="17">
        <v>0</v>
      </c>
      <c r="C64" s="48">
        <v>468938.26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468938.26</v>
      </c>
      <c r="M64"/>
    </row>
    <row r="65" spans="1:13" ht="18.75" customHeight="1">
      <c r="A65" s="47" t="s">
        <v>56</v>
      </c>
      <c r="B65" s="17">
        <v>0</v>
      </c>
      <c r="C65" s="48">
        <v>66196.12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66196.12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1747443.67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1747443.67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1420723.95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1420723.95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1469282.52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1469282.52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865335.48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865335.48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598459.82</v>
      </c>
      <c r="I70" s="17">
        <v>0</v>
      </c>
      <c r="J70" s="17">
        <v>0</v>
      </c>
      <c r="K70" s="17">
        <v>0</v>
      </c>
      <c r="L70" s="46">
        <f t="shared" si="19"/>
        <v>598459.82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613612.37</v>
      </c>
      <c r="J71" s="17">
        <v>0</v>
      </c>
      <c r="K71" s="17">
        <v>0</v>
      </c>
      <c r="L71" s="46">
        <f t="shared" si="19"/>
        <v>613612.37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754036.23</v>
      </c>
      <c r="K72" s="17">
        <v>0</v>
      </c>
      <c r="L72" s="46">
        <f t="shared" si="19"/>
        <v>754036.23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562209.89</v>
      </c>
      <c r="L73" s="46">
        <f t="shared" si="19"/>
        <v>562209.89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384271.41</v>
      </c>
      <c r="L74" s="46">
        <f t="shared" si="19"/>
        <v>384271.41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2024-04-04T12:01:23Z</dcterms:modified>
  <cp:category/>
  <cp:version/>
  <cp:contentType/>
  <cp:contentStatus/>
</cp:coreProperties>
</file>