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<sst xmlns="http://schemas.openxmlformats.org/spreadsheetml/2006/main" count="87" uniqueCount="86">
  <si>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</si>
  <si>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</si>
  <si>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</si>
  <si>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</si>
  <si>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</si>
  <si>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</si>
  <si>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</si>
  <si>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</si>
  <si>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</si>
  <si>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</si>
  <si>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</si>
  <si>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</si>
  <si>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</si>
  <si>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</si>
  <si>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</si>
  <si>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</si>
  <si>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</si>
  <si>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</si>
  <si>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</si>
  <si>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</si>
  <si>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</si>
  <si>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</si>
  <si>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</si>
  <si>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</si>
  <si>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</si>
  <si>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</si>
  <si>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</si>
  <si>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</si>
  <si>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</si>
  <si>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</si>
  <si>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</si>
  <si>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</si>
  <si>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</si>
  <si>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</si>
  <si>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</si>
  <si>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</si>
  <si>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</si>
  <si>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</si>
  <si>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</si>
  <si>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</si>
  <si>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</si>
  <si>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</si>
  <si>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</si>
  <si>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</si>
  <si>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</si>
  <si>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</si>
  <si>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</si>
  <si>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</si>
  <si>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</si>
  <si>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</si>
  <si>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</si>
  <si>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</si>
  <si>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</si>
  <si>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</si>
  <si>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</si>
  <si>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</si>
  <si>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</si>
  <si>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</si>
  <si>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</si>
  <si>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</si>
  <si>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</si>
  <si>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</si>
  <si>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</si>
  <si>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</si>
  <si>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</si>
  <si>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</si>
  <si>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</si>
  <si>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</si>
  <si>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</si>
  <si>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</si>
  <si>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</si>
  <si>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</si>
  <si>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</si>
  <si>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</si>
  <si>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</si>
  <si>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</si>
  <si>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</si>
  <si>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</si>
  <si>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</si>
  <si>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</si>
  <si>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</si>
  <si>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</si>
  <si>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</si>
  <si>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</si>
  <si>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25/03/24 - VENCIMENTO 02/04/24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</si>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</sst>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87324</v>
      </c>
      <c r="C7" s="10">
        <f aca="true" t="shared" si="0" ref="C7:K7">C8+C11</f>
        <v>112014</v>
      </c>
      <c r="D7" s="10">
        <f t="shared" si="0"/>
        <v>331608</v>
      </c>
      <c r="E7" s="10">
        <f t="shared" si="0"/>
        <v>257705</v>
      </c>
      <c r="F7" s="10">
        <f t="shared" si="0"/>
        <v>279928</v>
      </c>
      <c r="G7" s="10">
        <f t="shared" si="0"/>
        <v>156237</v>
      </c>
      <c r="H7" s="10">
        <f t="shared" si="0"/>
        <v>97384</v>
      </c>
      <c r="I7" s="10">
        <f t="shared" si="0"/>
        <v>119504</v>
      </c>
      <c r="J7" s="10">
        <f t="shared" si="0"/>
        <v>121883</v>
      </c>
      <c r="K7" s="10">
        <f t="shared" si="0"/>
        <v>217192</v>
      </c>
      <c r="L7" s="10">
        <f aca="true" t="shared" si="1" ref="L7:L13">SUM(B7:K7)</f>
        <v>1780779</v>
      </c>
      <c r="M7" s="11"/>
    </row>
    <row r="8" spans="1:13" ht="17.25" customHeight="1">
      <c r="A8" s="12" t="s">
        <v>81</v>
      </c>
      <c r="B8" s="13">
        <f>B9+B10</f>
        <v>5049</v>
      </c>
      <c r="C8" s="13">
        <f aca="true" t="shared" si="2" ref="C8:K8">C9+C10</f>
        <v>5443</v>
      </c>
      <c r="D8" s="13">
        <f t="shared" si="2"/>
        <v>16568</v>
      </c>
      <c r="E8" s="13">
        <f t="shared" si="2"/>
        <v>11615</v>
      </c>
      <c r="F8" s="13">
        <f t="shared" si="2"/>
        <v>11301</v>
      </c>
      <c r="G8" s="13">
        <f t="shared" si="2"/>
        <v>8450</v>
      </c>
      <c r="H8" s="13">
        <f t="shared" si="2"/>
        <v>4491</v>
      </c>
      <c r="I8" s="13">
        <f t="shared" si="2"/>
        <v>4545</v>
      </c>
      <c r="J8" s="13">
        <f t="shared" si="2"/>
        <v>6228</v>
      </c>
      <c r="K8" s="13">
        <f t="shared" si="2"/>
        <v>9974</v>
      </c>
      <c r="L8" s="13">
        <f t="shared" si="1"/>
        <v>83664</v>
      </c>
      <c r="M8"/>
    </row>
    <row r="9" spans="1:13" ht="17.25" customHeight="1">
      <c r="A9" s="14" t="s">
        <v>18</v>
      </c>
      <c r="B9" s="15">
        <v>5047</v>
      </c>
      <c r="C9" s="15">
        <v>5443</v>
      </c>
      <c r="D9" s="15">
        <v>16568</v>
      </c>
      <c r="E9" s="15">
        <v>11614</v>
      </c>
      <c r="F9" s="15">
        <v>11301</v>
      </c>
      <c r="G9" s="15">
        <v>8450</v>
      </c>
      <c r="H9" s="15">
        <v>4392</v>
      </c>
      <c r="I9" s="15">
        <v>4545</v>
      </c>
      <c r="J9" s="15">
        <v>6228</v>
      </c>
      <c r="K9" s="15">
        <v>9974</v>
      </c>
      <c r="L9" s="13">
        <f t="shared" si="1"/>
        <v>83562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99</v>
      </c>
      <c r="I10" s="15">
        <v>0</v>
      </c>
      <c r="J10" s="15">
        <v>0</v>
      </c>
      <c r="K10" s="15">
        <v>0</v>
      </c>
      <c r="L10" s="13">
        <f t="shared" si="1"/>
        <v>102</v>
      </c>
      <c r="M10"/>
    </row>
    <row r="11" spans="1:13" ht="17.25" customHeight="1">
      <c r="A11" s="12" t="s">
        <v>70</v>
      </c>
      <c r="B11" s="15">
        <v>82275</v>
      </c>
      <c r="C11" s="15">
        <v>106571</v>
      </c>
      <c r="D11" s="15">
        <v>315040</v>
      </c>
      <c r="E11" s="15">
        <v>246090</v>
      </c>
      <c r="F11" s="15">
        <v>268627</v>
      </c>
      <c r="G11" s="15">
        <v>147787</v>
      </c>
      <c r="H11" s="15">
        <v>92893</v>
      </c>
      <c r="I11" s="15">
        <v>114959</v>
      </c>
      <c r="J11" s="15">
        <v>115655</v>
      </c>
      <c r="K11" s="15">
        <v>207218</v>
      </c>
      <c r="L11" s="13">
        <f t="shared" si="1"/>
        <v>1697115</v>
      </c>
      <c r="M11" s="60"/>
    </row>
    <row r="12" spans="1:13" ht="17.25" customHeight="1">
      <c r="A12" s="14" t="s">
        <v>83</v>
      </c>
      <c r="B12" s="15">
        <v>9601</v>
      </c>
      <c r="C12" s="15">
        <v>8109</v>
      </c>
      <c r="D12" s="15">
        <v>27655</v>
      </c>
      <c r="E12" s="15">
        <v>23916</v>
      </c>
      <c r="F12" s="15">
        <v>22524</v>
      </c>
      <c r="G12" s="15">
        <v>13637</v>
      </c>
      <c r="H12" s="15">
        <v>8443</v>
      </c>
      <c r="I12" s="15">
        <v>6652</v>
      </c>
      <c r="J12" s="15">
        <v>8395</v>
      </c>
      <c r="K12" s="15">
        <v>13644</v>
      </c>
      <c r="L12" s="13">
        <f t="shared" si="1"/>
        <v>142576</v>
      </c>
      <c r="M12" s="60"/>
    </row>
    <row r="13" spans="1:13" ht="17.25" customHeight="1">
      <c r="A13" s="14" t="s">
        <v>71</v>
      </c>
      <c r="B13" s="15">
        <f>+B11-B12</f>
        <v>72674</v>
      </c>
      <c r="C13" s="15">
        <f aca="true" t="shared" si="3" ref="C13:K13">+C11-C12</f>
        <v>98462</v>
      </c>
      <c r="D13" s="15">
        <f t="shared" si="3"/>
        <v>287385</v>
      </c>
      <c r="E13" s="15">
        <f t="shared" si="3"/>
        <v>222174</v>
      </c>
      <c r="F13" s="15">
        <f t="shared" si="3"/>
        <v>246103</v>
      </c>
      <c r="G13" s="15">
        <f t="shared" si="3"/>
        <v>134150</v>
      </c>
      <c r="H13" s="15">
        <f t="shared" si="3"/>
        <v>84450</v>
      </c>
      <c r="I13" s="15">
        <f t="shared" si="3"/>
        <v>108307</v>
      </c>
      <c r="J13" s="15">
        <f t="shared" si="3"/>
        <v>107260</v>
      </c>
      <c r="K13" s="15">
        <f t="shared" si="3"/>
        <v>193574</v>
      </c>
      <c r="L13" s="13">
        <f t="shared" si="1"/>
        <v>1554539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1.24502136101968</v>
      </c>
      <c r="C18" s="22">
        <v>1.166959033919553</v>
      </c>
      <c r="D18" s="22">
        <v>1.064578054858841</v>
      </c>
      <c r="E18" s="22">
        <v>1.107268245323971</v>
      </c>
      <c r="F18" s="22">
        <v>1.177471474172085</v>
      </c>
      <c r="G18" s="22">
        <v>1.14431371476579</v>
      </c>
      <c r="H18" s="22">
        <v>1.094924798400931</v>
      </c>
      <c r="I18" s="22">
        <v>1.165840330795083</v>
      </c>
      <c r="J18" s="22">
        <v>1.296543503998705</v>
      </c>
      <c r="K18" s="22">
        <v>1.121220377600149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832296.1400000001</v>
      </c>
      <c r="C20" s="25">
        <f aca="true" t="shared" si="4" ref="C20:K20">SUM(C21:C30)</f>
        <v>556411.24</v>
      </c>
      <c r="D20" s="25">
        <f t="shared" si="4"/>
        <v>1805975.7900000003</v>
      </c>
      <c r="E20" s="25">
        <f t="shared" si="4"/>
        <v>1461592.5099999998</v>
      </c>
      <c r="F20" s="25">
        <f t="shared" si="4"/>
        <v>1509433.86</v>
      </c>
      <c r="G20" s="25">
        <f t="shared" si="4"/>
        <v>897720.7700000001</v>
      </c>
      <c r="H20" s="25">
        <f t="shared" si="4"/>
        <v>590394.5000000001</v>
      </c>
      <c r="I20" s="25">
        <f t="shared" si="4"/>
        <v>631667.66</v>
      </c>
      <c r="J20" s="25">
        <f t="shared" si="4"/>
        <v>777975.95</v>
      </c>
      <c r="K20" s="25">
        <f t="shared" si="4"/>
        <v>976990.11</v>
      </c>
      <c r="L20" s="25">
        <f>SUM(B20:K20)</f>
        <v>10040458.53</v>
      </c>
      <c r="M20"/>
    </row>
    <row r="21" spans="1:13" ht="17.25" customHeight="1">
      <c r="A21" s="26" t="s">
        <v>22</v>
      </c>
      <c r="B21" s="56">
        <f>ROUND((B15+B16)*B7,2)</f>
        <v>639814.22</v>
      </c>
      <c r="C21" s="56">
        <f aca="true" t="shared" si="5" ref="C21:K21">ROUND((C15+C16)*C7,2)</f>
        <v>462091.35</v>
      </c>
      <c r="D21" s="56">
        <f t="shared" si="5"/>
        <v>1628162.12</v>
      </c>
      <c r="E21" s="56">
        <f t="shared" si="5"/>
        <v>1281670.05</v>
      </c>
      <c r="F21" s="56">
        <f t="shared" si="5"/>
        <v>1230115.6</v>
      </c>
      <c r="G21" s="56">
        <f t="shared" si="5"/>
        <v>754921.56</v>
      </c>
      <c r="H21" s="56">
        <f t="shared" si="5"/>
        <v>518326.34</v>
      </c>
      <c r="I21" s="56">
        <f t="shared" si="5"/>
        <v>527359.2</v>
      </c>
      <c r="J21" s="56">
        <f t="shared" si="5"/>
        <v>579261.15</v>
      </c>
      <c r="K21" s="56">
        <f t="shared" si="5"/>
        <v>842922.15</v>
      </c>
      <c r="L21" s="33">
        <f aca="true" t="shared" si="6" ref="L21:L28">SUM(B21:K21)</f>
        <v>8464643.74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156768.15</v>
      </c>
      <c r="C22" s="33">
        <f t="shared" si="7"/>
        <v>77150.33</v>
      </c>
      <c r="D22" s="33">
        <f t="shared" si="7"/>
        <v>105143.54</v>
      </c>
      <c r="E22" s="33">
        <f t="shared" si="7"/>
        <v>137482.5</v>
      </c>
      <c r="F22" s="33">
        <f t="shared" si="7"/>
        <v>218310.43</v>
      </c>
      <c r="G22" s="33">
        <f t="shared" si="7"/>
        <v>108945.53</v>
      </c>
      <c r="H22" s="33">
        <f t="shared" si="7"/>
        <v>49202.02</v>
      </c>
      <c r="I22" s="33">
        <f t="shared" si="7"/>
        <v>87457.42</v>
      </c>
      <c r="J22" s="33">
        <f t="shared" si="7"/>
        <v>171776.13</v>
      </c>
      <c r="K22" s="33">
        <f t="shared" si="7"/>
        <v>102179.34</v>
      </c>
      <c r="L22" s="33">
        <f t="shared" si="6"/>
        <v>1214415.3900000001</v>
      </c>
      <c r="M22"/>
    </row>
    <row r="23" spans="1:13" ht="17.25" customHeight="1">
      <c r="A23" s="27" t="s">
        <v>24</v>
      </c>
      <c r="B23" s="33">
        <v>1700.42</v>
      </c>
      <c r="C23" s="33">
        <v>14607.9</v>
      </c>
      <c r="D23" s="33">
        <v>66538.07</v>
      </c>
      <c r="E23" s="33">
        <v>36855.39</v>
      </c>
      <c r="F23" s="33">
        <v>55305.69</v>
      </c>
      <c r="G23" s="33">
        <v>32611.93</v>
      </c>
      <c r="H23" s="33">
        <v>20270.28</v>
      </c>
      <c r="I23" s="33">
        <v>14172.34</v>
      </c>
      <c r="J23" s="33">
        <v>22293.2</v>
      </c>
      <c r="K23" s="33">
        <v>26912.95</v>
      </c>
      <c r="L23" s="33">
        <f t="shared" si="6"/>
        <v>291268.17000000004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650.79</v>
      </c>
      <c r="C26" s="33">
        <v>435.68</v>
      </c>
      <c r="D26" s="33">
        <v>1410.5</v>
      </c>
      <c r="E26" s="33">
        <v>1140.93</v>
      </c>
      <c r="F26" s="33">
        <v>1179.05</v>
      </c>
      <c r="G26" s="33">
        <v>702.53</v>
      </c>
      <c r="H26" s="33">
        <v>460.18</v>
      </c>
      <c r="I26" s="33">
        <v>492.86</v>
      </c>
      <c r="J26" s="33">
        <v>607.22</v>
      </c>
      <c r="K26" s="33">
        <v>762.43</v>
      </c>
      <c r="L26" s="33">
        <f t="shared" si="6"/>
        <v>7842.170000000001</v>
      </c>
      <c r="M26" s="60"/>
    </row>
    <row r="27" spans="1:13" ht="17.25" customHeight="1">
      <c r="A27" s="27" t="s">
        <v>74</v>
      </c>
      <c r="B27" s="33">
        <v>325.81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237.2</v>
      </c>
      <c r="I27" s="33">
        <v>283.54</v>
      </c>
      <c r="J27" s="33">
        <v>341.74</v>
      </c>
      <c r="K27" s="33">
        <v>460.78</v>
      </c>
      <c r="L27" s="33">
        <f t="shared" si="6"/>
        <v>4366.04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60"/>
    </row>
    <row r="29" spans="1:13" ht="17.25" customHeight="1">
      <c r="A29" s="27" t="s">
        <v>85</v>
      </c>
      <c r="B29" s="33">
        <v>31119.83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-129077.39</v>
      </c>
      <c r="C32" s="33">
        <f t="shared" si="8"/>
        <v>-23949.2</v>
      </c>
      <c r="D32" s="33">
        <f t="shared" si="8"/>
        <v>-72899.2</v>
      </c>
      <c r="E32" s="33">
        <f t="shared" si="8"/>
        <v>1462330.2799999998</v>
      </c>
      <c r="F32" s="33">
        <f t="shared" si="8"/>
        <v>1796275.6</v>
      </c>
      <c r="G32" s="33">
        <f t="shared" si="8"/>
        <v>-37180</v>
      </c>
      <c r="H32" s="33">
        <f t="shared" si="8"/>
        <v>-19324.8</v>
      </c>
      <c r="I32" s="33">
        <f t="shared" si="8"/>
        <v>626047.09</v>
      </c>
      <c r="J32" s="33">
        <f t="shared" si="8"/>
        <v>-27403.2</v>
      </c>
      <c r="K32" s="33">
        <f t="shared" si="8"/>
        <v>-43885.6</v>
      </c>
      <c r="L32" s="33">
        <f aca="true" t="shared" si="9" ref="L32:L39">SUM(B32:K32)</f>
        <v>3530933.5799999996</v>
      </c>
      <c r="M32"/>
    </row>
    <row r="33" spans="1:13" ht="18.75" customHeight="1">
      <c r="A33" s="27" t="s">
        <v>28</v>
      </c>
      <c r="B33" s="33">
        <f>B34+B35+B36+B37</f>
        <v>-22206.8</v>
      </c>
      <c r="C33" s="33">
        <f aca="true" t="shared" si="10" ref="C33:K33">C34+C35+C36+C37</f>
        <v>-23949.2</v>
      </c>
      <c r="D33" s="33">
        <f t="shared" si="10"/>
        <v>-72899.2</v>
      </c>
      <c r="E33" s="33">
        <f t="shared" si="10"/>
        <v>-51101.6</v>
      </c>
      <c r="F33" s="33">
        <f t="shared" si="10"/>
        <v>-49724.4</v>
      </c>
      <c r="G33" s="33">
        <f t="shared" si="10"/>
        <v>-37180</v>
      </c>
      <c r="H33" s="33">
        <f t="shared" si="10"/>
        <v>-19324.8</v>
      </c>
      <c r="I33" s="33">
        <f t="shared" si="10"/>
        <v>-30952.91</v>
      </c>
      <c r="J33" s="33">
        <f t="shared" si="10"/>
        <v>-27403.2</v>
      </c>
      <c r="K33" s="33">
        <f t="shared" si="10"/>
        <v>-43885.6</v>
      </c>
      <c r="L33" s="33">
        <f t="shared" si="9"/>
        <v>-378627.70999999996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-22206.8</v>
      </c>
      <c r="C34" s="33">
        <f t="shared" si="11"/>
        <v>-23949.2</v>
      </c>
      <c r="D34" s="33">
        <f t="shared" si="11"/>
        <v>-72899.2</v>
      </c>
      <c r="E34" s="33">
        <f t="shared" si="11"/>
        <v>-51101.6</v>
      </c>
      <c r="F34" s="33">
        <f t="shared" si="11"/>
        <v>-49724.4</v>
      </c>
      <c r="G34" s="33">
        <f t="shared" si="11"/>
        <v>-37180</v>
      </c>
      <c r="H34" s="33">
        <f t="shared" si="11"/>
        <v>-19324.8</v>
      </c>
      <c r="I34" s="33">
        <f t="shared" si="11"/>
        <v>-19998</v>
      </c>
      <c r="J34" s="33">
        <f t="shared" si="11"/>
        <v>-27403.2</v>
      </c>
      <c r="K34" s="33">
        <f t="shared" si="11"/>
        <v>-43885.6</v>
      </c>
      <c r="L34" s="33">
        <f t="shared" si="9"/>
        <v>-367672.8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-10954.91</v>
      </c>
      <c r="J37" s="17">
        <v>0</v>
      </c>
      <c r="K37" s="17">
        <v>0</v>
      </c>
      <c r="L37" s="33">
        <f t="shared" si="9"/>
        <v>-10954.91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1513431.88</v>
      </c>
      <c r="F38" s="38">
        <f t="shared" si="12"/>
        <v>1846000</v>
      </c>
      <c r="G38" s="38">
        <f t="shared" si="12"/>
        <v>0</v>
      </c>
      <c r="H38" s="38">
        <f t="shared" si="12"/>
        <v>0</v>
      </c>
      <c r="I38" s="38">
        <f t="shared" si="12"/>
        <v>657000</v>
      </c>
      <c r="J38" s="38">
        <f t="shared" si="12"/>
        <v>0</v>
      </c>
      <c r="K38" s="38">
        <f t="shared" si="12"/>
        <v>0</v>
      </c>
      <c r="L38" s="33">
        <f t="shared" si="9"/>
        <v>3909561.29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2698200</v>
      </c>
      <c r="F47" s="17">
        <v>3076000</v>
      </c>
      <c r="G47" s="17">
        <v>0</v>
      </c>
      <c r="H47" s="17">
        <v>0</v>
      </c>
      <c r="I47" s="17">
        <v>1192500</v>
      </c>
      <c r="J47" s="17">
        <v>0</v>
      </c>
      <c r="K47" s="17">
        <v>0</v>
      </c>
      <c r="L47" s="17">
        <f>SUM(B47:K47)</f>
        <v>6966700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703218.7500000001</v>
      </c>
      <c r="C56" s="41">
        <f t="shared" si="16"/>
        <v>532462.04</v>
      </c>
      <c r="D56" s="41">
        <f t="shared" si="16"/>
        <v>1733076.5900000003</v>
      </c>
      <c r="E56" s="41">
        <f t="shared" si="16"/>
        <v>2923922.7899999996</v>
      </c>
      <c r="F56" s="41">
        <f t="shared" si="16"/>
        <v>3305709.46</v>
      </c>
      <c r="G56" s="41">
        <f t="shared" si="16"/>
        <v>860540.7700000001</v>
      </c>
      <c r="H56" s="41">
        <f t="shared" si="16"/>
        <v>571069.7000000001</v>
      </c>
      <c r="I56" s="41">
        <f t="shared" si="16"/>
        <v>1257714.75</v>
      </c>
      <c r="J56" s="41">
        <f t="shared" si="16"/>
        <v>750572.75</v>
      </c>
      <c r="K56" s="41">
        <f t="shared" si="16"/>
        <v>933104.51</v>
      </c>
      <c r="L56" s="42">
        <f t="shared" si="14"/>
        <v>13571392.109999998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703218.75</v>
      </c>
      <c r="C62" s="41">
        <f aca="true" t="shared" si="18" ref="C62:J62">SUM(C63:C74)</f>
        <v>532462.03</v>
      </c>
      <c r="D62" s="41">
        <f t="shared" si="18"/>
        <v>1733076.59</v>
      </c>
      <c r="E62" s="41">
        <f t="shared" si="18"/>
        <v>2923922.79</v>
      </c>
      <c r="F62" s="41">
        <f t="shared" si="18"/>
        <v>3305709.46</v>
      </c>
      <c r="G62" s="41">
        <f t="shared" si="18"/>
        <v>860540.77</v>
      </c>
      <c r="H62" s="41">
        <f t="shared" si="18"/>
        <v>571069.7</v>
      </c>
      <c r="I62" s="41">
        <f>SUM(I63:I79)</f>
        <v>1257714.75</v>
      </c>
      <c r="J62" s="41">
        <f t="shared" si="18"/>
        <v>750572.75</v>
      </c>
      <c r="K62" s="41">
        <f>SUM(K63:K76)</f>
        <v>933104.51</v>
      </c>
      <c r="L62" s="46">
        <f>SUM(B62:K62)</f>
        <v>13571392.1</v>
      </c>
      <c r="M62" s="40"/>
    </row>
    <row r="63" spans="1:13" ht="18.75" customHeight="1">
      <c r="A63" s="47" t="s">
        <v>46</v>
      </c>
      <c r="B63" s="48">
        <v>703218.75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703218.75</v>
      </c>
      <c r="M63"/>
    </row>
    <row r="64" spans="1:13" ht="18.75" customHeight="1">
      <c r="A64" s="47" t="s">
        <v>55</v>
      </c>
      <c r="B64" s="17">
        <v>0</v>
      </c>
      <c r="C64" s="48">
        <v>466277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466277</v>
      </c>
      <c r="M64"/>
    </row>
    <row r="65" spans="1:13" ht="18.75" customHeight="1">
      <c r="A65" s="47" t="s">
        <v>56</v>
      </c>
      <c r="B65" s="17">
        <v>0</v>
      </c>
      <c r="C65" s="48">
        <v>66185.03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66185.03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1733076.59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1733076.59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2923922.79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2923922.79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3305709.46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3305709.46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860540.77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860540.77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571069.7</v>
      </c>
      <c r="I70" s="17">
        <v>0</v>
      </c>
      <c r="J70" s="17">
        <v>0</v>
      </c>
      <c r="K70" s="17">
        <v>0</v>
      </c>
      <c r="L70" s="46">
        <f t="shared" si="19"/>
        <v>571069.7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1257714.75</v>
      </c>
      <c r="J71" s="17">
        <v>0</v>
      </c>
      <c r="K71" s="17">
        <v>0</v>
      </c>
      <c r="L71" s="46">
        <f t="shared" si="19"/>
        <v>1257714.75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750572.75</v>
      </c>
      <c r="K72" s="17">
        <v>0</v>
      </c>
      <c r="L72" s="46">
        <f t="shared" si="19"/>
        <v>750572.75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551091.52</v>
      </c>
      <c r="L73" s="46">
        <f t="shared" si="19"/>
        <v>551091.52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382012.99</v>
      </c>
      <c r="L74" s="46">
        <f t="shared" si="19"/>
        <v>382012.99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>
        <v>387658.04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2024-04-01T19:49:09Z</dcterms:modified>
  <cp:category/>
  <cp:version/>
  <cp:contentType/>
  <cp:contentStatus/>
</cp:coreProperties>
</file>