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<sst xmlns="http://schemas.openxmlformats.org/spreadsheetml/2006/main" count="88" uniqueCount="87">
  <si>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</si>
  <si>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</si>
  <si>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</si>
  <si>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</si>
  <si>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</si>
  <si>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</si>
  <si>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</si>
  <si>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</si>
  <si>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</si>
  <si>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</si>
  <si>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</si>
  <si>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</si>
  <si>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</si>
  <si>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</si>
  <si>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</si>
  <si>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</si>
  <si>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</si>
  <si>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</si>
  <si>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</si>
  <si>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</si>
  <si>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</si>
  <si>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</si>
  <si>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</si>
  <si>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</si>
  <si>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</si>
  <si>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</si>
  <si>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</si>
  <si>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</si>
  <si>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</si>
  <si>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</si>
  <si>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</si>
  <si>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</si>
  <si>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</si>
  <si>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</si>
  <si>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</si>
  <si>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</si>
  <si>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</si>
  <si>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</si>
  <si>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</si>
  <si>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</si>
  <si>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</si>
  <si>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</si>
  <si>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</si>
  <si>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</si>
  <si>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</si>
  <si>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</si>
  <si>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</si>
  <si>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</si>
  <si>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</si>
  <si>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</si>
  <si>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</si>
  <si>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</si>
  <si>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</si>
  <si>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</si>
  <si>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</si>
  <si>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</si>
  <si>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</si>
  <si>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</si>
  <si>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</si>
  <si>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</si>
  <si>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</si>
  <si>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</si>
  <si>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</si>
  <si>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</si>
  <si>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</si>
  <si>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</si>
  <si>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</si>
  <si>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</si>
  <si>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</si>
  <si>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</si>
  <si>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</si>
  <si>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</si>
  <si>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</si>
  <si>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</si>
  <si>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</si>
  <si>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</si>
  <si>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</si>
  <si>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</si>
  <si>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</si>
  <si>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</si>
  <si>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</si>
  <si>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</si>
  <si>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</si>
  <si>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</si>
  <si>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24/03/24 - VENCIMENTO 01/04/24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</si>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</sst>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27731</v>
      </c>
      <c r="C7" s="10">
        <f aca="true" t="shared" si="0" ref="C7:K7">C8+C11</f>
        <v>36951</v>
      </c>
      <c r="D7" s="10">
        <f t="shared" si="0"/>
        <v>114498</v>
      </c>
      <c r="E7" s="10">
        <f t="shared" si="0"/>
        <v>95810</v>
      </c>
      <c r="F7" s="10">
        <f t="shared" si="0"/>
        <v>114792</v>
      </c>
      <c r="G7" s="10">
        <f t="shared" si="0"/>
        <v>48636</v>
      </c>
      <c r="H7" s="10">
        <f t="shared" si="0"/>
        <v>36169</v>
      </c>
      <c r="I7" s="10">
        <f t="shared" si="0"/>
        <v>46221</v>
      </c>
      <c r="J7" s="10">
        <f t="shared" si="0"/>
        <v>31318</v>
      </c>
      <c r="K7" s="10">
        <f t="shared" si="0"/>
        <v>86726</v>
      </c>
      <c r="L7" s="10">
        <f aca="true" t="shared" si="1" ref="L7:L13">SUM(B7:K7)</f>
        <v>638852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27731</v>
      </c>
      <c r="C11" s="15">
        <v>36951</v>
      </c>
      <c r="D11" s="15">
        <v>114498</v>
      </c>
      <c r="E11" s="15">
        <v>95810</v>
      </c>
      <c r="F11" s="15">
        <v>114792</v>
      </c>
      <c r="G11" s="15">
        <v>48636</v>
      </c>
      <c r="H11" s="15">
        <v>36169</v>
      </c>
      <c r="I11" s="15">
        <v>46221</v>
      </c>
      <c r="J11" s="15">
        <v>31318</v>
      </c>
      <c r="K11" s="15">
        <v>86726</v>
      </c>
      <c r="L11" s="13">
        <f t="shared" si="1"/>
        <v>638852</v>
      </c>
      <c r="M11" s="60"/>
    </row>
    <row r="12" spans="1:13" ht="17.25" customHeight="1">
      <c r="A12" s="14" t="s">
        <v>83</v>
      </c>
      <c r="B12" s="15">
        <v>2266</v>
      </c>
      <c r="C12" s="15">
        <v>2397</v>
      </c>
      <c r="D12" s="15">
        <v>7389</v>
      </c>
      <c r="E12" s="15">
        <v>7329</v>
      </c>
      <c r="F12" s="15">
        <v>7811</v>
      </c>
      <c r="G12" s="15">
        <v>3540</v>
      </c>
      <c r="H12" s="15">
        <v>2741</v>
      </c>
      <c r="I12" s="15">
        <v>1995</v>
      </c>
      <c r="J12" s="15">
        <v>1573</v>
      </c>
      <c r="K12" s="15">
        <v>4356</v>
      </c>
      <c r="L12" s="13">
        <f t="shared" si="1"/>
        <v>41397</v>
      </c>
      <c r="M12" s="60"/>
    </row>
    <row r="13" spans="1:13" ht="17.25" customHeight="1">
      <c r="A13" s="14" t="s">
        <v>71</v>
      </c>
      <c r="B13" s="15">
        <f>+B11-B12</f>
        <v>25465</v>
      </c>
      <c r="C13" s="15">
        <f aca="true" t="shared" si="3" ref="C13:K13">+C11-C12</f>
        <v>34554</v>
      </c>
      <c r="D13" s="15">
        <f t="shared" si="3"/>
        <v>107109</v>
      </c>
      <c r="E13" s="15">
        <f t="shared" si="3"/>
        <v>88481</v>
      </c>
      <c r="F13" s="15">
        <f t="shared" si="3"/>
        <v>106981</v>
      </c>
      <c r="G13" s="15">
        <f t="shared" si="3"/>
        <v>45096</v>
      </c>
      <c r="H13" s="15">
        <f t="shared" si="3"/>
        <v>33428</v>
      </c>
      <c r="I13" s="15">
        <f t="shared" si="3"/>
        <v>44226</v>
      </c>
      <c r="J13" s="15">
        <f t="shared" si="3"/>
        <v>29745</v>
      </c>
      <c r="K13" s="15">
        <f t="shared" si="3"/>
        <v>82370</v>
      </c>
      <c r="L13" s="13">
        <f t="shared" si="1"/>
        <v>597455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1.39126283846976</v>
      </c>
      <c r="C18" s="22">
        <v>1.223286388493738</v>
      </c>
      <c r="D18" s="22">
        <v>1.114739255825993</v>
      </c>
      <c r="E18" s="22">
        <v>1.204795962534292</v>
      </c>
      <c r="F18" s="22">
        <v>1.288174589418628</v>
      </c>
      <c r="G18" s="22">
        <v>1.146185193288345</v>
      </c>
      <c r="H18" s="22">
        <v>1.040807532259421</v>
      </c>
      <c r="I18" s="22">
        <v>1.15083619888028</v>
      </c>
      <c r="J18" s="22">
        <v>1.330314062581226</v>
      </c>
      <c r="K18" s="22">
        <v>1.158773314041818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317351.93</v>
      </c>
      <c r="C20" s="25">
        <f aca="true" t="shared" si="4" ref="C20:K20">SUM(C21:C30)</f>
        <v>196318.05999999997</v>
      </c>
      <c r="D20" s="25">
        <f t="shared" si="4"/>
        <v>662533.2399999999</v>
      </c>
      <c r="E20" s="25">
        <f t="shared" si="4"/>
        <v>605347.51</v>
      </c>
      <c r="F20" s="25">
        <f t="shared" si="4"/>
        <v>680603.67</v>
      </c>
      <c r="G20" s="25">
        <f t="shared" si="4"/>
        <v>285996.30000000005</v>
      </c>
      <c r="H20" s="25">
        <f t="shared" si="4"/>
        <v>211946.69999999998</v>
      </c>
      <c r="I20" s="25">
        <f t="shared" si="4"/>
        <v>242680.58</v>
      </c>
      <c r="J20" s="25">
        <f t="shared" si="4"/>
        <v>210776.91000000003</v>
      </c>
      <c r="K20" s="25">
        <f t="shared" si="4"/>
        <v>410727.61</v>
      </c>
      <c r="L20" s="25">
        <f>SUM(B20:K20)</f>
        <v>3824282.5100000002</v>
      </c>
      <c r="M20"/>
    </row>
    <row r="21" spans="1:13" ht="17.25" customHeight="1">
      <c r="A21" s="26" t="s">
        <v>22</v>
      </c>
      <c r="B21" s="56">
        <f>ROUND((B15+B16)*B7,2)</f>
        <v>203182.26</v>
      </c>
      <c r="C21" s="56">
        <f aca="true" t="shared" si="5" ref="C21:K21">ROUND((C15+C16)*C7,2)</f>
        <v>152433.96</v>
      </c>
      <c r="D21" s="56">
        <f t="shared" si="5"/>
        <v>562173.73</v>
      </c>
      <c r="E21" s="56">
        <f t="shared" si="5"/>
        <v>476501.45</v>
      </c>
      <c r="F21" s="56">
        <f t="shared" si="5"/>
        <v>504441.96</v>
      </c>
      <c r="G21" s="56">
        <f t="shared" si="5"/>
        <v>235004.29</v>
      </c>
      <c r="H21" s="56">
        <f t="shared" si="5"/>
        <v>192509.5</v>
      </c>
      <c r="I21" s="56">
        <f t="shared" si="5"/>
        <v>203968.65</v>
      </c>
      <c r="J21" s="56">
        <f t="shared" si="5"/>
        <v>148841.93</v>
      </c>
      <c r="K21" s="56">
        <f t="shared" si="5"/>
        <v>336583.61</v>
      </c>
      <c r="L21" s="33">
        <f aca="true" t="shared" si="6" ref="L21:L28">SUM(B21:K21)</f>
        <v>3015641.34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79497.67</v>
      </c>
      <c r="C22" s="33">
        <f t="shared" si="7"/>
        <v>34036.43</v>
      </c>
      <c r="D22" s="33">
        <f t="shared" si="7"/>
        <v>64503.4</v>
      </c>
      <c r="E22" s="33">
        <f t="shared" si="7"/>
        <v>97585.57</v>
      </c>
      <c r="F22" s="33">
        <f t="shared" si="7"/>
        <v>145367.35</v>
      </c>
      <c r="G22" s="33">
        <f t="shared" si="7"/>
        <v>34354.15</v>
      </c>
      <c r="H22" s="33">
        <f t="shared" si="7"/>
        <v>7855.84</v>
      </c>
      <c r="I22" s="33">
        <f t="shared" si="7"/>
        <v>30765.86</v>
      </c>
      <c r="J22" s="33">
        <f t="shared" si="7"/>
        <v>49164.58</v>
      </c>
      <c r="K22" s="33">
        <f t="shared" si="7"/>
        <v>53440.5</v>
      </c>
      <c r="L22" s="33">
        <f t="shared" si="6"/>
        <v>596571.3500000001</v>
      </c>
      <c r="M22"/>
    </row>
    <row r="23" spans="1:13" ht="17.25" customHeight="1">
      <c r="A23" s="27" t="s">
        <v>24</v>
      </c>
      <c r="B23" s="33">
        <v>661.28</v>
      </c>
      <c r="C23" s="33">
        <v>7335.03</v>
      </c>
      <c r="D23" s="33">
        <v>29832.97</v>
      </c>
      <c r="E23" s="33">
        <v>25626.91</v>
      </c>
      <c r="F23" s="33">
        <v>24934.29</v>
      </c>
      <c r="G23" s="33">
        <v>15537.71</v>
      </c>
      <c r="H23" s="33">
        <v>9052.85</v>
      </c>
      <c r="I23" s="33">
        <v>5283.71</v>
      </c>
      <c r="J23" s="33">
        <v>8318.26</v>
      </c>
      <c r="K23" s="33">
        <v>15684.26</v>
      </c>
      <c r="L23" s="33">
        <f t="shared" si="6"/>
        <v>142267.27000000002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623.56</v>
      </c>
      <c r="C26" s="33">
        <v>386.66</v>
      </c>
      <c r="D26" s="33">
        <v>1301.58</v>
      </c>
      <c r="E26" s="33">
        <v>1189.94</v>
      </c>
      <c r="F26" s="33">
        <v>1336.98</v>
      </c>
      <c r="G26" s="33">
        <v>560.93</v>
      </c>
      <c r="H26" s="33">
        <v>416.62</v>
      </c>
      <c r="I26" s="33">
        <v>476.52</v>
      </c>
      <c r="J26" s="33">
        <v>413.89</v>
      </c>
      <c r="K26" s="33">
        <v>806</v>
      </c>
      <c r="L26" s="33">
        <f t="shared" si="6"/>
        <v>7512.680000000001</v>
      </c>
      <c r="M26" s="60"/>
    </row>
    <row r="27" spans="1:13" ht="17.25" customHeight="1">
      <c r="A27" s="27" t="s">
        <v>74</v>
      </c>
      <c r="B27" s="33">
        <v>326.6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233.12</v>
      </c>
      <c r="I27" s="33">
        <v>283.54</v>
      </c>
      <c r="J27" s="33">
        <v>341.74</v>
      </c>
      <c r="K27" s="33">
        <v>460.78</v>
      </c>
      <c r="L27" s="33">
        <f t="shared" si="6"/>
        <v>4362.75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-1167238.71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-1167238.71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210481.34</v>
      </c>
      <c r="C56" s="41">
        <f t="shared" si="16"/>
        <v>196318.05999999997</v>
      </c>
      <c r="D56" s="41">
        <f t="shared" si="16"/>
        <v>662533.2399999999</v>
      </c>
      <c r="E56" s="41">
        <f t="shared" si="16"/>
        <v>213087.61</v>
      </c>
      <c r="F56" s="41">
        <f t="shared" si="16"/>
        <v>153887.53999999992</v>
      </c>
      <c r="G56" s="41">
        <f t="shared" si="16"/>
        <v>285996.30000000005</v>
      </c>
      <c r="H56" s="41">
        <f t="shared" si="16"/>
        <v>211946.69999999998</v>
      </c>
      <c r="I56" s="41">
        <f t="shared" si="16"/>
        <v>71680.57999999999</v>
      </c>
      <c r="J56" s="41">
        <f t="shared" si="16"/>
        <v>210776.91000000003</v>
      </c>
      <c r="K56" s="41">
        <f t="shared" si="16"/>
        <v>410727.61</v>
      </c>
      <c r="L56" s="42">
        <f t="shared" si="14"/>
        <v>2627435.89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-4891.780000000028</v>
      </c>
      <c r="F57" s="18">
        <v>-24716.13000000012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-29607.91000000015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210481.34</v>
      </c>
      <c r="C62" s="41">
        <f aca="true" t="shared" si="18" ref="C62:J62">SUM(C63:C74)</f>
        <v>196318.05000000002</v>
      </c>
      <c r="D62" s="41">
        <f t="shared" si="18"/>
        <v>662533.23541051</v>
      </c>
      <c r="E62" s="41">
        <f t="shared" si="18"/>
        <v>213087.60805775155</v>
      </c>
      <c r="F62" s="41">
        <f t="shared" si="18"/>
        <v>153887.54795573</v>
      </c>
      <c r="G62" s="41">
        <f t="shared" si="18"/>
        <v>285996.29753647884</v>
      </c>
      <c r="H62" s="41">
        <f t="shared" si="18"/>
        <v>211946.69762005587</v>
      </c>
      <c r="I62" s="41">
        <f>SUM(I63:I79)</f>
        <v>71680.57584036756</v>
      </c>
      <c r="J62" s="41">
        <f t="shared" si="18"/>
        <v>210776.9125686406</v>
      </c>
      <c r="K62" s="41">
        <f>SUM(K63:K76)</f>
        <v>410727.6</v>
      </c>
      <c r="L62" s="46">
        <f>SUM(B62:K62)</f>
        <v>2627435.8649895345</v>
      </c>
      <c r="M62" s="40"/>
    </row>
    <row r="63" spans="1:13" ht="18.75" customHeight="1">
      <c r="A63" s="47" t="s">
        <v>46</v>
      </c>
      <c r="B63" s="48">
        <v>210481.34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210481.34</v>
      </c>
      <c r="M63"/>
    </row>
    <row r="64" spans="1:13" ht="18.75" customHeight="1">
      <c r="A64" s="47" t="s">
        <v>55</v>
      </c>
      <c r="B64" s="17">
        <v>0</v>
      </c>
      <c r="C64" s="48">
        <v>172033.51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172033.51</v>
      </c>
      <c r="M64"/>
    </row>
    <row r="65" spans="1:13" ht="18.75" customHeight="1">
      <c r="A65" s="47" t="s">
        <v>56</v>
      </c>
      <c r="B65" s="17">
        <v>0</v>
      </c>
      <c r="C65" s="48">
        <v>24284.54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24284.54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662533.23541051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662533.23541051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213087.60805775155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213087.60805775155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153887.54795573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153887.54795573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285996.29753647884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285996.29753647884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211946.69762005587</v>
      </c>
      <c r="I70" s="17">
        <v>0</v>
      </c>
      <c r="J70" s="17">
        <v>0</v>
      </c>
      <c r="K70" s="17">
        <v>0</v>
      </c>
      <c r="L70" s="46">
        <f t="shared" si="19"/>
        <v>211946.69762005587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71680.57584036756</v>
      </c>
      <c r="J71" s="17">
        <v>0</v>
      </c>
      <c r="K71" s="17">
        <v>0</v>
      </c>
      <c r="L71" s="46">
        <f t="shared" si="19"/>
        <v>71680.57584036756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210776.9125686406</v>
      </c>
      <c r="K72" s="17">
        <v>0</v>
      </c>
      <c r="L72" s="46">
        <f t="shared" si="19"/>
        <v>210776.9125686406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199736.83</v>
      </c>
      <c r="L73" s="46">
        <f t="shared" si="19"/>
        <v>199736.83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210990.77</v>
      </c>
      <c r="L74" s="46">
        <f t="shared" si="19"/>
        <v>210990.77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2024-03-28T18:02:03Z</dcterms:modified>
  <cp:category/>
  <cp:version/>
  <cp:contentType/>
  <cp:contentStatus/>
</cp:coreProperties>
</file>