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<sst xmlns="http://schemas.openxmlformats.org/spreadsheetml/2006/main" count="87" uniqueCount="86">
  <si>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</si>
  <si>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</si>
  <si>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</si>
  <si>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</si>
  <si>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</si>
  <si>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</si>
  <si>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</si>
  <si>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</si>
  <si>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</si>
  <si>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</si>
  <si>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</si>
  <si>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</si>
  <si>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</si>
  <si>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</si>
  <si>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</si>
  <si>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</si>
  <si>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</si>
  <si>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</si>
  <si>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</si>
  <si>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</si>
  <si>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</si>
  <si>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</si>
  <si>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</si>
  <si>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</si>
  <si>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</si>
  <si>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</si>
  <si>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</si>
  <si>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</si>
  <si>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</si>
  <si>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</si>
  <si>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</si>
  <si>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</si>
  <si>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</si>
  <si>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</si>
  <si>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</si>
  <si>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</si>
  <si>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</si>
  <si>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</si>
  <si>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</si>
  <si>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</si>
  <si>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</si>
  <si>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</si>
  <si>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</si>
  <si>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</si>
  <si>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</si>
  <si>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</si>
  <si>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</si>
  <si>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</si>
  <si>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</si>
  <si>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</si>
  <si>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</si>
  <si>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</si>
  <si>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</si>
  <si>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</si>
  <si>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</si>
  <si>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</si>
  <si>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</si>
  <si>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</si>
  <si>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</si>
  <si>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</si>
  <si>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</si>
  <si>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</si>
  <si>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</si>
  <si>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</si>
  <si>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</si>
  <si>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</si>
  <si>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</si>
  <si>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</si>
  <si>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</si>
  <si>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</si>
  <si>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</si>
  <si>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</si>
  <si>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</si>
  <si>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</si>
  <si>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</si>
  <si>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</si>
  <si>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</si>
  <si>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</si>
  <si>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</si>
  <si>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</si>
  <si>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</si>
  <si>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</si>
  <si>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</si>
  <si>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</si>
  <si>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12/03/24 - VENCIMENTO 19/03/24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</si>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</sst>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91107</v>
      </c>
      <c r="C7" s="10">
        <f aca="true" t="shared" si="0" ref="C7:K7">C8+C11</f>
        <v>116836</v>
      </c>
      <c r="D7" s="10">
        <f t="shared" si="0"/>
        <v>350516</v>
      </c>
      <c r="E7" s="10">
        <f t="shared" si="0"/>
        <v>262549</v>
      </c>
      <c r="F7" s="10">
        <f t="shared" si="0"/>
        <v>284383</v>
      </c>
      <c r="G7" s="10">
        <f t="shared" si="0"/>
        <v>164115</v>
      </c>
      <c r="H7" s="10">
        <f t="shared" si="0"/>
        <v>99313</v>
      </c>
      <c r="I7" s="10">
        <f t="shared" si="0"/>
        <v>124999</v>
      </c>
      <c r="J7" s="10">
        <f t="shared" si="0"/>
        <v>134547</v>
      </c>
      <c r="K7" s="10">
        <f t="shared" si="0"/>
        <v>230737</v>
      </c>
      <c r="L7" s="10">
        <f aca="true" t="shared" si="1" ref="L7:L13">SUM(B7:K7)</f>
        <v>1859102</v>
      </c>
      <c r="M7" s="11"/>
    </row>
    <row r="8" spans="1:13" ht="17.25" customHeight="1">
      <c r="A8" s="12" t="s">
        <v>81</v>
      </c>
      <c r="B8" s="13">
        <f>B9+B10</f>
        <v>4918</v>
      </c>
      <c r="C8" s="13">
        <f aca="true" t="shared" si="2" ref="C8:K8">C9+C10</f>
        <v>5304</v>
      </c>
      <c r="D8" s="13">
        <f t="shared" si="2"/>
        <v>16305</v>
      </c>
      <c r="E8" s="13">
        <f t="shared" si="2"/>
        <v>10810</v>
      </c>
      <c r="F8" s="13">
        <f t="shared" si="2"/>
        <v>10299</v>
      </c>
      <c r="G8" s="13">
        <f t="shared" si="2"/>
        <v>8395</v>
      </c>
      <c r="H8" s="13">
        <f t="shared" si="2"/>
        <v>4399</v>
      </c>
      <c r="I8" s="13">
        <f t="shared" si="2"/>
        <v>4389</v>
      </c>
      <c r="J8" s="13">
        <f t="shared" si="2"/>
        <v>6949</v>
      </c>
      <c r="K8" s="13">
        <f t="shared" si="2"/>
        <v>10304</v>
      </c>
      <c r="L8" s="13">
        <f t="shared" si="1"/>
        <v>82072</v>
      </c>
      <c r="M8"/>
    </row>
    <row r="9" spans="1:13" ht="17.25" customHeight="1">
      <c r="A9" s="14" t="s">
        <v>18</v>
      </c>
      <c r="B9" s="15">
        <v>4917</v>
      </c>
      <c r="C9" s="15">
        <v>5304</v>
      </c>
      <c r="D9" s="15">
        <v>16305</v>
      </c>
      <c r="E9" s="15">
        <v>10809</v>
      </c>
      <c r="F9" s="15">
        <v>10299</v>
      </c>
      <c r="G9" s="15">
        <v>8395</v>
      </c>
      <c r="H9" s="15">
        <v>4331</v>
      </c>
      <c r="I9" s="15">
        <v>4389</v>
      </c>
      <c r="J9" s="15">
        <v>6949</v>
      </c>
      <c r="K9" s="15">
        <v>10304</v>
      </c>
      <c r="L9" s="13">
        <f t="shared" si="1"/>
        <v>82002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68</v>
      </c>
      <c r="I10" s="15">
        <v>0</v>
      </c>
      <c r="J10" s="15">
        <v>0</v>
      </c>
      <c r="K10" s="15">
        <v>0</v>
      </c>
      <c r="L10" s="13">
        <f t="shared" si="1"/>
        <v>70</v>
      </c>
      <c r="M10"/>
    </row>
    <row r="11" spans="1:13" ht="17.25" customHeight="1">
      <c r="A11" s="12" t="s">
        <v>70</v>
      </c>
      <c r="B11" s="15">
        <v>86189</v>
      </c>
      <c r="C11" s="15">
        <v>111532</v>
      </c>
      <c r="D11" s="15">
        <v>334211</v>
      </c>
      <c r="E11" s="15">
        <v>251739</v>
      </c>
      <c r="F11" s="15">
        <v>274084</v>
      </c>
      <c r="G11" s="15">
        <v>155720</v>
      </c>
      <c r="H11" s="15">
        <v>94914</v>
      </c>
      <c r="I11" s="15">
        <v>120610</v>
      </c>
      <c r="J11" s="15">
        <v>127598</v>
      </c>
      <c r="K11" s="15">
        <v>220433</v>
      </c>
      <c r="L11" s="13">
        <f t="shared" si="1"/>
        <v>1777030</v>
      </c>
      <c r="M11" s="60"/>
    </row>
    <row r="12" spans="1:13" ht="17.25" customHeight="1">
      <c r="A12" s="14" t="s">
        <v>83</v>
      </c>
      <c r="B12" s="15">
        <v>9885</v>
      </c>
      <c r="C12" s="15">
        <v>8332</v>
      </c>
      <c r="D12" s="15">
        <v>28565</v>
      </c>
      <c r="E12" s="15">
        <v>24965</v>
      </c>
      <c r="F12" s="15">
        <v>23628</v>
      </c>
      <c r="G12" s="15">
        <v>14375</v>
      </c>
      <c r="H12" s="15">
        <v>8422</v>
      </c>
      <c r="I12" s="15">
        <v>7026</v>
      </c>
      <c r="J12" s="15">
        <v>8932</v>
      </c>
      <c r="K12" s="15">
        <v>14387</v>
      </c>
      <c r="L12" s="13">
        <f t="shared" si="1"/>
        <v>148517</v>
      </c>
      <c r="M12" s="60"/>
    </row>
    <row r="13" spans="1:13" ht="17.25" customHeight="1">
      <c r="A13" s="14" t="s">
        <v>71</v>
      </c>
      <c r="B13" s="15">
        <f>+B11-B12</f>
        <v>76304</v>
      </c>
      <c r="C13" s="15">
        <f aca="true" t="shared" si="3" ref="C13:K13">+C11-C12</f>
        <v>103200</v>
      </c>
      <c r="D13" s="15">
        <f t="shared" si="3"/>
        <v>305646</v>
      </c>
      <c r="E13" s="15">
        <f t="shared" si="3"/>
        <v>226774</v>
      </c>
      <c r="F13" s="15">
        <f t="shared" si="3"/>
        <v>250456</v>
      </c>
      <c r="G13" s="15">
        <f t="shared" si="3"/>
        <v>141345</v>
      </c>
      <c r="H13" s="15">
        <f t="shared" si="3"/>
        <v>86492</v>
      </c>
      <c r="I13" s="15">
        <f t="shared" si="3"/>
        <v>113584</v>
      </c>
      <c r="J13" s="15">
        <f t="shared" si="3"/>
        <v>118666</v>
      </c>
      <c r="K13" s="15">
        <f t="shared" si="3"/>
        <v>206046</v>
      </c>
      <c r="L13" s="13">
        <f t="shared" si="1"/>
        <v>1628513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1.172115832983967</v>
      </c>
      <c r="C18" s="22">
        <v>1.112807326228882</v>
      </c>
      <c r="D18" s="22">
        <v>1.005031363606861</v>
      </c>
      <c r="E18" s="22">
        <v>1.080504593449837</v>
      </c>
      <c r="F18" s="22">
        <v>1.1443170080969</v>
      </c>
      <c r="G18" s="22">
        <v>1.076442889443836</v>
      </c>
      <c r="H18" s="22">
        <v>0.970270816493996</v>
      </c>
      <c r="I18" s="22">
        <v>1.11645930437499</v>
      </c>
      <c r="J18" s="22">
        <v>1.181046455564335</v>
      </c>
      <c r="K18" s="22">
        <v>1.058010417168616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819366.05</v>
      </c>
      <c r="C20" s="25">
        <f aca="true" t="shared" si="4" ref="C20:K20">SUM(C21:C30)</f>
        <v>553835.2</v>
      </c>
      <c r="D20" s="25">
        <f t="shared" si="4"/>
        <v>1803521.66</v>
      </c>
      <c r="E20" s="25">
        <f t="shared" si="4"/>
        <v>1453380.13</v>
      </c>
      <c r="F20" s="25">
        <f t="shared" si="4"/>
        <v>1491367.1300000001</v>
      </c>
      <c r="G20" s="25">
        <f t="shared" si="4"/>
        <v>886425.9999999999</v>
      </c>
      <c r="H20" s="25">
        <f t="shared" si="4"/>
        <v>535662.57</v>
      </c>
      <c r="I20" s="25">
        <f t="shared" si="4"/>
        <v>633258.2400000001</v>
      </c>
      <c r="J20" s="25">
        <f t="shared" si="4"/>
        <v>782164.7199999999</v>
      </c>
      <c r="K20" s="25">
        <f t="shared" si="4"/>
        <v>979305.01</v>
      </c>
      <c r="L20" s="25">
        <f>SUM(B20:K20)</f>
        <v>9938286.71</v>
      </c>
      <c r="M20"/>
    </row>
    <row r="21" spans="1:13" ht="17.25" customHeight="1">
      <c r="A21" s="26" t="s">
        <v>22</v>
      </c>
      <c r="B21" s="56">
        <f>ROUND((B15+B16)*B7,2)</f>
        <v>667531.88</v>
      </c>
      <c r="C21" s="56">
        <f aca="true" t="shared" si="5" ref="C21:K21">ROUND((C15+C16)*C7,2)</f>
        <v>481983.55</v>
      </c>
      <c r="D21" s="56">
        <f t="shared" si="5"/>
        <v>1720998.51</v>
      </c>
      <c r="E21" s="56">
        <f t="shared" si="5"/>
        <v>1305761.2</v>
      </c>
      <c r="F21" s="56">
        <f t="shared" si="5"/>
        <v>1249692.66</v>
      </c>
      <c r="G21" s="56">
        <f t="shared" si="5"/>
        <v>792987.27</v>
      </c>
      <c r="H21" s="56">
        <f t="shared" si="5"/>
        <v>528593.44</v>
      </c>
      <c r="I21" s="56">
        <f t="shared" si="5"/>
        <v>551608.09</v>
      </c>
      <c r="J21" s="56">
        <f t="shared" si="5"/>
        <v>639448.07</v>
      </c>
      <c r="K21" s="56">
        <f t="shared" si="5"/>
        <v>895490.3</v>
      </c>
      <c r="L21" s="33">
        <f aca="true" t="shared" si="6" ref="L21:L29">SUM(B21:K21)</f>
        <v>8834094.97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114892.81</v>
      </c>
      <c r="C22" s="33">
        <f t="shared" si="7"/>
        <v>54371.28</v>
      </c>
      <c r="D22" s="33">
        <f t="shared" si="7"/>
        <v>8658.97</v>
      </c>
      <c r="E22" s="33">
        <f t="shared" si="7"/>
        <v>105119.77</v>
      </c>
      <c r="F22" s="33">
        <f t="shared" si="7"/>
        <v>180351.91</v>
      </c>
      <c r="G22" s="33">
        <f t="shared" si="7"/>
        <v>60618.24</v>
      </c>
      <c r="H22" s="33">
        <f t="shared" si="7"/>
        <v>-15714.65</v>
      </c>
      <c r="I22" s="33">
        <f t="shared" si="7"/>
        <v>64239.89</v>
      </c>
      <c r="J22" s="33">
        <f t="shared" si="7"/>
        <v>115769.81</v>
      </c>
      <c r="K22" s="33">
        <f t="shared" si="7"/>
        <v>51947.77</v>
      </c>
      <c r="L22" s="33">
        <f t="shared" si="6"/>
        <v>740255.8</v>
      </c>
      <c r="M22"/>
    </row>
    <row r="23" spans="1:13" ht="17.25" customHeight="1">
      <c r="A23" s="27" t="s">
        <v>24</v>
      </c>
      <c r="B23" s="33">
        <v>2908.89</v>
      </c>
      <c r="C23" s="33">
        <v>14918.71</v>
      </c>
      <c r="D23" s="33">
        <v>67723.95</v>
      </c>
      <c r="E23" s="33">
        <v>36911.87</v>
      </c>
      <c r="F23" s="33">
        <v>55625.87</v>
      </c>
      <c r="G23" s="33">
        <v>31584.19</v>
      </c>
      <c r="H23" s="33">
        <v>20249.84</v>
      </c>
      <c r="I23" s="33">
        <v>14726.12</v>
      </c>
      <c r="J23" s="33">
        <v>22293.2</v>
      </c>
      <c r="K23" s="33">
        <v>26883.1</v>
      </c>
      <c r="L23" s="33">
        <f t="shared" si="6"/>
        <v>293825.73999999993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645.35</v>
      </c>
      <c r="C26" s="33">
        <v>435.68</v>
      </c>
      <c r="D26" s="33">
        <v>1418.67</v>
      </c>
      <c r="E26" s="33">
        <v>1143.65</v>
      </c>
      <c r="F26" s="33">
        <v>1173.6</v>
      </c>
      <c r="G26" s="33">
        <v>697.08</v>
      </c>
      <c r="H26" s="33">
        <v>422.06</v>
      </c>
      <c r="I26" s="33">
        <v>498.3</v>
      </c>
      <c r="J26" s="33">
        <v>615.39</v>
      </c>
      <c r="K26" s="33">
        <v>770.6</v>
      </c>
      <c r="L26" s="33">
        <f t="shared" si="6"/>
        <v>7820.380000000001</v>
      </c>
      <c r="M26" s="60"/>
    </row>
    <row r="27" spans="1:13" ht="17.25" customHeight="1">
      <c r="A27" s="27" t="s">
        <v>74</v>
      </c>
      <c r="B27" s="33">
        <v>326.56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233.11</v>
      </c>
      <c r="I27" s="33">
        <v>283.54</v>
      </c>
      <c r="J27" s="33">
        <v>341.74</v>
      </c>
      <c r="K27" s="33">
        <v>460.78</v>
      </c>
      <c r="L27" s="33">
        <f t="shared" si="6"/>
        <v>4362.7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-128505.39</v>
      </c>
      <c r="C32" s="33">
        <f t="shared" si="8"/>
        <v>-23337.6</v>
      </c>
      <c r="D32" s="33">
        <f t="shared" si="8"/>
        <v>-71742</v>
      </c>
      <c r="E32" s="33">
        <f t="shared" si="8"/>
        <v>1084272.2799999998</v>
      </c>
      <c r="F32" s="33">
        <f t="shared" si="8"/>
        <v>1298684.4</v>
      </c>
      <c r="G32" s="33">
        <f t="shared" si="8"/>
        <v>-36938</v>
      </c>
      <c r="H32" s="33">
        <f t="shared" si="8"/>
        <v>-19056.4</v>
      </c>
      <c r="I32" s="33">
        <f t="shared" si="8"/>
        <v>458866.88</v>
      </c>
      <c r="J32" s="33">
        <f t="shared" si="8"/>
        <v>-30575.6</v>
      </c>
      <c r="K32" s="33">
        <f t="shared" si="8"/>
        <v>-45337.6</v>
      </c>
      <c r="L32" s="33">
        <f aca="true" t="shared" si="9" ref="L32:L39">SUM(B32:K32)</f>
        <v>2486330.9699999993</v>
      </c>
      <c r="M32"/>
    </row>
    <row r="33" spans="1:13" ht="18.75" customHeight="1">
      <c r="A33" s="27" t="s">
        <v>28</v>
      </c>
      <c r="B33" s="33">
        <f>B34+B35+B36+B37</f>
        <v>-21634.8</v>
      </c>
      <c r="C33" s="33">
        <f aca="true" t="shared" si="10" ref="C33:K33">C34+C35+C36+C37</f>
        <v>-23337.6</v>
      </c>
      <c r="D33" s="33">
        <f t="shared" si="10"/>
        <v>-71742</v>
      </c>
      <c r="E33" s="33">
        <f t="shared" si="10"/>
        <v>-47559.6</v>
      </c>
      <c r="F33" s="33">
        <f t="shared" si="10"/>
        <v>-45315.6</v>
      </c>
      <c r="G33" s="33">
        <f t="shared" si="10"/>
        <v>-36938</v>
      </c>
      <c r="H33" s="33">
        <f t="shared" si="10"/>
        <v>-19056.4</v>
      </c>
      <c r="I33" s="33">
        <f t="shared" si="10"/>
        <v>-27133.12</v>
      </c>
      <c r="J33" s="33">
        <f t="shared" si="10"/>
        <v>-30575.6</v>
      </c>
      <c r="K33" s="33">
        <f t="shared" si="10"/>
        <v>-45337.6</v>
      </c>
      <c r="L33" s="33">
        <f t="shared" si="9"/>
        <v>-368630.31999999995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-21634.8</v>
      </c>
      <c r="C34" s="33">
        <f t="shared" si="11"/>
        <v>-23337.6</v>
      </c>
      <c r="D34" s="33">
        <f t="shared" si="11"/>
        <v>-71742</v>
      </c>
      <c r="E34" s="33">
        <f t="shared" si="11"/>
        <v>-47559.6</v>
      </c>
      <c r="F34" s="33">
        <f t="shared" si="11"/>
        <v>-45315.6</v>
      </c>
      <c r="G34" s="33">
        <f t="shared" si="11"/>
        <v>-36938</v>
      </c>
      <c r="H34" s="33">
        <f t="shared" si="11"/>
        <v>-19056.4</v>
      </c>
      <c r="I34" s="33">
        <f t="shared" si="11"/>
        <v>-19311.6</v>
      </c>
      <c r="J34" s="33">
        <f t="shared" si="11"/>
        <v>-30575.6</v>
      </c>
      <c r="K34" s="33">
        <f t="shared" si="11"/>
        <v>-45337.6</v>
      </c>
      <c r="L34" s="33">
        <f t="shared" si="9"/>
        <v>-360808.79999999993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-7821.52</v>
      </c>
      <c r="J37" s="17">
        <v>0</v>
      </c>
      <c r="K37" s="17">
        <v>0</v>
      </c>
      <c r="L37" s="33">
        <f t="shared" si="9"/>
        <v>-7821.52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1131831.88</v>
      </c>
      <c r="F38" s="38">
        <f t="shared" si="12"/>
        <v>1344000</v>
      </c>
      <c r="G38" s="38">
        <f t="shared" si="12"/>
        <v>0</v>
      </c>
      <c r="H38" s="38">
        <f t="shared" si="12"/>
        <v>0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2854961.29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690860.66</v>
      </c>
      <c r="C56" s="41">
        <f t="shared" si="16"/>
        <v>530497.6</v>
      </c>
      <c r="D56" s="41">
        <f t="shared" si="16"/>
        <v>1731779.66</v>
      </c>
      <c r="E56" s="41">
        <f t="shared" si="16"/>
        <v>2537652.4099999997</v>
      </c>
      <c r="F56" s="41">
        <f t="shared" si="16"/>
        <v>2790051.5300000003</v>
      </c>
      <c r="G56" s="41">
        <f t="shared" si="16"/>
        <v>849487.9999999999</v>
      </c>
      <c r="H56" s="41">
        <f t="shared" si="16"/>
        <v>516606.1699999999</v>
      </c>
      <c r="I56" s="41">
        <f t="shared" si="16"/>
        <v>1092125.12</v>
      </c>
      <c r="J56" s="41">
        <f t="shared" si="16"/>
        <v>751589.1199999999</v>
      </c>
      <c r="K56" s="41">
        <f t="shared" si="16"/>
        <v>933967.41</v>
      </c>
      <c r="L56" s="42">
        <f t="shared" si="14"/>
        <v>12424617.679999998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690860.66</v>
      </c>
      <c r="C62" s="41">
        <f aca="true" t="shared" si="18" ref="C62:J62">SUM(C63:C74)</f>
        <v>530497.6</v>
      </c>
      <c r="D62" s="41">
        <f t="shared" si="18"/>
        <v>1731779.66</v>
      </c>
      <c r="E62" s="41">
        <f t="shared" si="18"/>
        <v>2537652.41</v>
      </c>
      <c r="F62" s="41">
        <f t="shared" si="18"/>
        <v>2790051.53</v>
      </c>
      <c r="G62" s="41">
        <f t="shared" si="18"/>
        <v>849488</v>
      </c>
      <c r="H62" s="41">
        <f t="shared" si="18"/>
        <v>516606.17</v>
      </c>
      <c r="I62" s="41">
        <f>SUM(I63:I79)</f>
        <v>1092125.12</v>
      </c>
      <c r="J62" s="41">
        <f t="shared" si="18"/>
        <v>751589.12</v>
      </c>
      <c r="K62" s="41">
        <f>SUM(K63:K76)</f>
        <v>933967.4</v>
      </c>
      <c r="L62" s="46">
        <f>SUM(B62:K62)</f>
        <v>12424617.669999998</v>
      </c>
      <c r="M62" s="40"/>
    </row>
    <row r="63" spans="1:13" ht="18.75" customHeight="1">
      <c r="A63" s="47" t="s">
        <v>46</v>
      </c>
      <c r="B63" s="48">
        <v>690860.66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690860.66</v>
      </c>
      <c r="M63"/>
    </row>
    <row r="64" spans="1:13" ht="18.75" customHeight="1">
      <c r="A64" s="47" t="s">
        <v>55</v>
      </c>
      <c r="B64" s="17">
        <v>0</v>
      </c>
      <c r="C64" s="48">
        <v>463920.15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463920.15</v>
      </c>
      <c r="M64"/>
    </row>
    <row r="65" spans="1:13" ht="18.75" customHeight="1">
      <c r="A65" s="47" t="s">
        <v>56</v>
      </c>
      <c r="B65" s="17">
        <v>0</v>
      </c>
      <c r="C65" s="48">
        <v>66577.45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66577.45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1731779.66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1731779.66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2537652.41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2537652.41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2790051.53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2790051.53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849488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849488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516606.17</v>
      </c>
      <c r="I70" s="17">
        <v>0</v>
      </c>
      <c r="J70" s="17">
        <v>0</v>
      </c>
      <c r="K70" s="17">
        <v>0</v>
      </c>
      <c r="L70" s="46">
        <f t="shared" si="19"/>
        <v>516606.17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1092125.12</v>
      </c>
      <c r="J71" s="17">
        <v>0</v>
      </c>
      <c r="K71" s="17">
        <v>0</v>
      </c>
      <c r="L71" s="46">
        <f t="shared" si="19"/>
        <v>1092125.12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751589.12</v>
      </c>
      <c r="K72" s="17">
        <v>0</v>
      </c>
      <c r="L72" s="46">
        <f t="shared" si="19"/>
        <v>751589.12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553282.29</v>
      </c>
      <c r="L73" s="46">
        <f t="shared" si="19"/>
        <v>553282.29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380685.11</v>
      </c>
      <c r="L74" s="46">
        <f t="shared" si="19"/>
        <v>380685.11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2024-03-18T17:34:21Z</dcterms:modified>
  <cp:category/>
  <cp:version/>
  <cp:contentType/>
  <cp:contentStatus/>
</cp:coreProperties>
</file>