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<sst xmlns="http://schemas.openxmlformats.org/spreadsheetml/2006/main" count="87" uniqueCount="86">
  <si>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</si>
  <si>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</si>
  <si>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</si>
  <si>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</si>
  <si>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</si>
  <si>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</si>
  <si>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</si>
  <si>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</si>
  <si>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</si>
  <si>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</si>
  <si>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</si>
  <si>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</si>
  <si>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</si>
  <si>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</si>
  <si>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</si>
  <si>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</si>
  <si>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</si>
  <si>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</si>
  <si>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</si>
  <si>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</si>
  <si>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</si>
  <si>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</si>
  <si>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</si>
  <si>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</si>
  <si>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</si>
  <si>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</si>
  <si>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</si>
  <si>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</si>
  <si>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</si>
  <si>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</si>
  <si>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</si>
  <si>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</si>
  <si>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</si>
  <si>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</si>
  <si>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</si>
  <si>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</si>
  <si>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</si>
  <si>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</si>
  <si>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</si>
  <si>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</si>
  <si>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</si>
  <si>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</si>
  <si>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</si>
  <si>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</si>
  <si>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</si>
  <si>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</si>
  <si>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</si>
  <si>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</si>
  <si>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</si>
  <si>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</si>
  <si>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</si>
  <si>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</si>
  <si>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</si>
  <si>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</si>
  <si>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</si>
  <si>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</si>
  <si>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</si>
  <si>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</si>
  <si>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</si>
  <si>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</si>
  <si>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</si>
  <si>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</si>
  <si>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</si>
  <si>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</si>
  <si>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</si>
  <si>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</si>
  <si>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</si>
  <si>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</si>
  <si>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</si>
  <si>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</si>
  <si>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</si>
  <si>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</si>
  <si>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</si>
  <si>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</si>
  <si>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</si>
  <si>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</si>
  <si>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</si>
  <si>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</si>
  <si>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</si>
  <si>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</si>
  <si>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</si>
  <si>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</si>
  <si>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</si>
  <si>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</si>
  <si>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09/03/24 - VENCIMENTO 15/03/24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</si>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</sst>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46307</v>
      </c>
      <c r="C7" s="10">
        <f aca="true" t="shared" si="0" ref="C7:K7">C8+C11</f>
        <v>60193</v>
      </c>
      <c r="D7" s="10">
        <f t="shared" si="0"/>
        <v>191081</v>
      </c>
      <c r="E7" s="10">
        <f t="shared" si="0"/>
        <v>144927</v>
      </c>
      <c r="F7" s="10">
        <f t="shared" si="0"/>
        <v>162694</v>
      </c>
      <c r="G7" s="10">
        <f t="shared" si="0"/>
        <v>77844</v>
      </c>
      <c r="H7" s="10">
        <f t="shared" si="0"/>
        <v>42865</v>
      </c>
      <c r="I7" s="10">
        <f t="shared" si="0"/>
        <v>71208</v>
      </c>
      <c r="J7" s="10">
        <f t="shared" si="0"/>
        <v>46532</v>
      </c>
      <c r="K7" s="10">
        <f t="shared" si="0"/>
        <v>128063</v>
      </c>
      <c r="L7" s="10">
        <f aca="true" t="shared" si="1" ref="L7:L13">SUM(B7:K7)</f>
        <v>971714</v>
      </c>
      <c r="M7" s="11"/>
    </row>
    <row r="8" spans="1:13" ht="17.25" customHeight="1">
      <c r="A8" s="12" t="s">
        <v>81</v>
      </c>
      <c r="B8" s="13">
        <f>B9+B10</f>
        <v>3519</v>
      </c>
      <c r="C8" s="13">
        <f aca="true" t="shared" si="2" ref="C8:K8">C9+C10</f>
        <v>3691</v>
      </c>
      <c r="D8" s="13">
        <f t="shared" si="2"/>
        <v>12231</v>
      </c>
      <c r="E8" s="13">
        <f t="shared" si="2"/>
        <v>8747</v>
      </c>
      <c r="F8" s="13">
        <f t="shared" si="2"/>
        <v>8666</v>
      </c>
      <c r="G8" s="13">
        <f t="shared" si="2"/>
        <v>5519</v>
      </c>
      <c r="H8" s="13">
        <f t="shared" si="2"/>
        <v>2548</v>
      </c>
      <c r="I8" s="13">
        <f t="shared" si="2"/>
        <v>3196</v>
      </c>
      <c r="J8" s="13">
        <f t="shared" si="2"/>
        <v>2717</v>
      </c>
      <c r="K8" s="13">
        <f t="shared" si="2"/>
        <v>7012</v>
      </c>
      <c r="L8" s="13">
        <f t="shared" si="1"/>
        <v>57846</v>
      </c>
      <c r="M8"/>
    </row>
    <row r="9" spans="1:13" ht="17.25" customHeight="1">
      <c r="A9" s="14" t="s">
        <v>18</v>
      </c>
      <c r="B9" s="15">
        <v>3517</v>
      </c>
      <c r="C9" s="15">
        <v>3691</v>
      </c>
      <c r="D9" s="15">
        <v>12231</v>
      </c>
      <c r="E9" s="15">
        <v>8747</v>
      </c>
      <c r="F9" s="15">
        <v>8666</v>
      </c>
      <c r="G9" s="15">
        <v>5519</v>
      </c>
      <c r="H9" s="15">
        <v>2513</v>
      </c>
      <c r="I9" s="15">
        <v>3196</v>
      </c>
      <c r="J9" s="15">
        <v>2717</v>
      </c>
      <c r="K9" s="15">
        <v>7012</v>
      </c>
      <c r="L9" s="13">
        <f t="shared" si="1"/>
        <v>57809</v>
      </c>
      <c r="M9"/>
    </row>
    <row r="10" spans="1:13" ht="17.25" customHeight="1">
      <c r="A10" s="14" t="s">
        <v>19</v>
      </c>
      <c r="B10" s="15">
        <v>2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35</v>
      </c>
      <c r="I10" s="15">
        <v>0</v>
      </c>
      <c r="J10" s="15">
        <v>0</v>
      </c>
      <c r="K10" s="15">
        <v>0</v>
      </c>
      <c r="L10" s="13">
        <f t="shared" si="1"/>
        <v>37</v>
      </c>
      <c r="M10"/>
    </row>
    <row r="11" spans="1:13" ht="17.25" customHeight="1">
      <c r="A11" s="12" t="s">
        <v>70</v>
      </c>
      <c r="B11" s="15">
        <v>42788</v>
      </c>
      <c r="C11" s="15">
        <v>56502</v>
      </c>
      <c r="D11" s="15">
        <v>178850</v>
      </c>
      <c r="E11" s="15">
        <v>136180</v>
      </c>
      <c r="F11" s="15">
        <v>154028</v>
      </c>
      <c r="G11" s="15">
        <v>72325</v>
      </c>
      <c r="H11" s="15">
        <v>40317</v>
      </c>
      <c r="I11" s="15">
        <v>68012</v>
      </c>
      <c r="J11" s="15">
        <v>43815</v>
      </c>
      <c r="K11" s="15">
        <v>121051</v>
      </c>
      <c r="L11" s="13">
        <f t="shared" si="1"/>
        <v>913868</v>
      </c>
      <c r="M11" s="60"/>
    </row>
    <row r="12" spans="1:13" ht="17.25" customHeight="1">
      <c r="A12" s="14" t="s">
        <v>83</v>
      </c>
      <c r="B12" s="15">
        <v>5515</v>
      </c>
      <c r="C12" s="15">
        <v>5050</v>
      </c>
      <c r="D12" s="15">
        <v>16841</v>
      </c>
      <c r="E12" s="15">
        <v>15360</v>
      </c>
      <c r="F12" s="15">
        <v>14955</v>
      </c>
      <c r="G12" s="15">
        <v>7957</v>
      </c>
      <c r="H12" s="15">
        <v>4061</v>
      </c>
      <c r="I12" s="15">
        <v>3906</v>
      </c>
      <c r="J12" s="15">
        <v>3487</v>
      </c>
      <c r="K12" s="15">
        <v>8285</v>
      </c>
      <c r="L12" s="13">
        <f t="shared" si="1"/>
        <v>85417</v>
      </c>
      <c r="M12" s="60"/>
    </row>
    <row r="13" spans="1:13" ht="17.25" customHeight="1">
      <c r="A13" s="14" t="s">
        <v>71</v>
      </c>
      <c r="B13" s="15">
        <f>+B11-B12</f>
        <v>37273</v>
      </c>
      <c r="C13" s="15">
        <f aca="true" t="shared" si="3" ref="C13:K13">+C11-C12</f>
        <v>51452</v>
      </c>
      <c r="D13" s="15">
        <f t="shared" si="3"/>
        <v>162009</v>
      </c>
      <c r="E13" s="15">
        <f t="shared" si="3"/>
        <v>120820</v>
      </c>
      <c r="F13" s="15">
        <f t="shared" si="3"/>
        <v>139073</v>
      </c>
      <c r="G13" s="15">
        <f t="shared" si="3"/>
        <v>64368</v>
      </c>
      <c r="H13" s="15">
        <f t="shared" si="3"/>
        <v>36256</v>
      </c>
      <c r="I13" s="15">
        <f t="shared" si="3"/>
        <v>64106</v>
      </c>
      <c r="J13" s="15">
        <f t="shared" si="3"/>
        <v>40328</v>
      </c>
      <c r="K13" s="15">
        <f t="shared" si="3"/>
        <v>112766</v>
      </c>
      <c r="L13" s="13">
        <f t="shared" si="1"/>
        <v>828451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1.236265563497259</v>
      </c>
      <c r="C18" s="22">
        <v>1.164398612943735</v>
      </c>
      <c r="D18" s="22">
        <v>1.063729643224035</v>
      </c>
      <c r="E18" s="22">
        <v>1.132291305332102</v>
      </c>
      <c r="F18" s="22">
        <v>1.2314858287396</v>
      </c>
      <c r="G18" s="22">
        <v>1.129296608254669</v>
      </c>
      <c r="H18" s="22">
        <v>1.069434593875249</v>
      </c>
      <c r="I18" s="22">
        <v>1.121531809612652</v>
      </c>
      <c r="J18" s="22">
        <v>1.284699761973858</v>
      </c>
      <c r="K18" s="22">
        <v>1.108172012760622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455301.20000000007</v>
      </c>
      <c r="C20" s="25">
        <f aca="true" t="shared" si="4" ref="C20:K20">SUM(C21:C30)</f>
        <v>300416.81</v>
      </c>
      <c r="D20" s="25">
        <f t="shared" si="4"/>
        <v>1049590.89</v>
      </c>
      <c r="E20" s="25">
        <f t="shared" si="4"/>
        <v>850840.78</v>
      </c>
      <c r="F20" s="25">
        <f t="shared" si="4"/>
        <v>921414.8200000001</v>
      </c>
      <c r="G20" s="25">
        <f t="shared" si="4"/>
        <v>444498.11000000004</v>
      </c>
      <c r="H20" s="25">
        <f t="shared" si="4"/>
        <v>256351.97999999998</v>
      </c>
      <c r="I20" s="25">
        <f t="shared" si="4"/>
        <v>364423.76</v>
      </c>
      <c r="J20" s="25">
        <f t="shared" si="4"/>
        <v>298917.33999999997</v>
      </c>
      <c r="K20" s="25">
        <f t="shared" si="4"/>
        <v>574134.4299999999</v>
      </c>
      <c r="L20" s="25">
        <f>SUM(B20:K20)</f>
        <v>5515890.119999999</v>
      </c>
      <c r="M20"/>
    </row>
    <row r="21" spans="1:13" ht="17.25" customHeight="1">
      <c r="A21" s="26" t="s">
        <v>22</v>
      </c>
      <c r="B21" s="56">
        <f>ROUND((B15+B16)*B7,2)</f>
        <v>339286.76</v>
      </c>
      <c r="C21" s="56">
        <f aca="true" t="shared" si="5" ref="C21:K21">ROUND((C15+C16)*C7,2)</f>
        <v>248314.18</v>
      </c>
      <c r="D21" s="56">
        <f t="shared" si="5"/>
        <v>938188.6</v>
      </c>
      <c r="E21" s="56">
        <f t="shared" si="5"/>
        <v>720779.94</v>
      </c>
      <c r="F21" s="56">
        <f t="shared" si="5"/>
        <v>714942.51</v>
      </c>
      <c r="G21" s="56">
        <f t="shared" si="5"/>
        <v>376134.42</v>
      </c>
      <c r="H21" s="56">
        <f t="shared" si="5"/>
        <v>228148.96</v>
      </c>
      <c r="I21" s="56">
        <f t="shared" si="5"/>
        <v>314233.78</v>
      </c>
      <c r="J21" s="56">
        <f t="shared" si="5"/>
        <v>221147.98</v>
      </c>
      <c r="K21" s="56">
        <f t="shared" si="5"/>
        <v>497012.5</v>
      </c>
      <c r="L21" s="33">
        <f aca="true" t="shared" si="6" ref="L21:L29">SUM(B21:K21)</f>
        <v>4598189.630000001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80161.78</v>
      </c>
      <c r="C22" s="33">
        <f t="shared" si="7"/>
        <v>40822.51</v>
      </c>
      <c r="D22" s="33">
        <f t="shared" si="7"/>
        <v>59790.42</v>
      </c>
      <c r="E22" s="33">
        <f t="shared" si="7"/>
        <v>95352.92</v>
      </c>
      <c r="F22" s="33">
        <f t="shared" si="7"/>
        <v>165499.06</v>
      </c>
      <c r="G22" s="33">
        <f t="shared" si="7"/>
        <v>48632.9</v>
      </c>
      <c r="H22" s="33">
        <f t="shared" si="7"/>
        <v>15841.43</v>
      </c>
      <c r="I22" s="33">
        <f t="shared" si="7"/>
        <v>38189.4</v>
      </c>
      <c r="J22" s="33">
        <f t="shared" si="7"/>
        <v>62960.78</v>
      </c>
      <c r="K22" s="33">
        <f t="shared" si="7"/>
        <v>53762.84</v>
      </c>
      <c r="L22" s="33">
        <f t="shared" si="6"/>
        <v>661014.04</v>
      </c>
      <c r="M22"/>
    </row>
    <row r="23" spans="1:13" ht="17.25" customHeight="1">
      <c r="A23" s="27" t="s">
        <v>24</v>
      </c>
      <c r="B23" s="33">
        <v>1874.65</v>
      </c>
      <c r="C23" s="33">
        <v>8764.75</v>
      </c>
      <c r="D23" s="33">
        <v>45526.1</v>
      </c>
      <c r="E23" s="33">
        <v>29158.75</v>
      </c>
      <c r="F23" s="33">
        <v>35252.05</v>
      </c>
      <c r="G23" s="33">
        <v>18614.3</v>
      </c>
      <c r="H23" s="33">
        <v>9917.51</v>
      </c>
      <c r="I23" s="33">
        <v>9340.94</v>
      </c>
      <c r="J23" s="33">
        <v>10380.94</v>
      </c>
      <c r="K23" s="33">
        <v>18399.75</v>
      </c>
      <c r="L23" s="33">
        <f t="shared" si="6"/>
        <v>187229.74000000002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590.89</v>
      </c>
      <c r="C26" s="33">
        <v>389.39</v>
      </c>
      <c r="D26" s="33">
        <v>1364.21</v>
      </c>
      <c r="E26" s="33">
        <v>1105.53</v>
      </c>
      <c r="F26" s="33">
        <v>1198.11</v>
      </c>
      <c r="G26" s="33">
        <v>577.27</v>
      </c>
      <c r="H26" s="33">
        <v>332.2</v>
      </c>
      <c r="I26" s="33">
        <v>473.8</v>
      </c>
      <c r="J26" s="33">
        <v>389.39</v>
      </c>
      <c r="K26" s="33">
        <v>746.1</v>
      </c>
      <c r="L26" s="33">
        <f t="shared" si="6"/>
        <v>7166.89</v>
      </c>
      <c r="M26" s="60"/>
    </row>
    <row r="27" spans="1:13" ht="17.25" customHeight="1">
      <c r="A27" s="27" t="s">
        <v>74</v>
      </c>
      <c r="B27" s="33">
        <v>326.56</v>
      </c>
      <c r="C27" s="33">
        <v>247.21</v>
      </c>
      <c r="D27" s="33">
        <v>805.7</v>
      </c>
      <c r="E27" s="33">
        <v>616.16</v>
      </c>
      <c r="F27" s="33">
        <v>672.08</v>
      </c>
      <c r="G27" s="33">
        <v>375.82</v>
      </c>
      <c r="H27" s="33">
        <v>233.11</v>
      </c>
      <c r="I27" s="33">
        <v>283.54</v>
      </c>
      <c r="J27" s="33">
        <v>341.74</v>
      </c>
      <c r="K27" s="33">
        <v>460.78</v>
      </c>
      <c r="L27" s="33">
        <f t="shared" si="6"/>
        <v>4362.7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f t="shared" si="6"/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-122345.39</v>
      </c>
      <c r="C32" s="33">
        <f t="shared" si="8"/>
        <v>-16240.4</v>
      </c>
      <c r="D32" s="33">
        <f t="shared" si="8"/>
        <v>-53816.4</v>
      </c>
      <c r="E32" s="33">
        <f t="shared" si="8"/>
        <v>-800254.92</v>
      </c>
      <c r="F32" s="33">
        <f t="shared" si="8"/>
        <v>-880130.4</v>
      </c>
      <c r="G32" s="33">
        <f t="shared" si="8"/>
        <v>-24283.6</v>
      </c>
      <c r="H32" s="33">
        <f t="shared" si="8"/>
        <v>-11057.2</v>
      </c>
      <c r="I32" s="33">
        <f t="shared" si="8"/>
        <v>-329062.4</v>
      </c>
      <c r="J32" s="33">
        <f t="shared" si="8"/>
        <v>-11954.8</v>
      </c>
      <c r="K32" s="33">
        <f t="shared" si="8"/>
        <v>-30852.8</v>
      </c>
      <c r="L32" s="33">
        <f aca="true" t="shared" si="9" ref="L32:L39">SUM(B32:K32)</f>
        <v>-2279998.31</v>
      </c>
      <c r="M32"/>
    </row>
    <row r="33" spans="1:13" ht="18.75" customHeight="1">
      <c r="A33" s="27" t="s">
        <v>28</v>
      </c>
      <c r="B33" s="33">
        <f>B34+B35+B36+B37</f>
        <v>-15474.8</v>
      </c>
      <c r="C33" s="33">
        <f aca="true" t="shared" si="10" ref="C33:K33">C34+C35+C36+C37</f>
        <v>-16240.4</v>
      </c>
      <c r="D33" s="33">
        <f t="shared" si="10"/>
        <v>-53816.4</v>
      </c>
      <c r="E33" s="33">
        <f t="shared" si="10"/>
        <v>-38486.8</v>
      </c>
      <c r="F33" s="33">
        <f t="shared" si="10"/>
        <v>-38130.4</v>
      </c>
      <c r="G33" s="33">
        <f t="shared" si="10"/>
        <v>-24283.6</v>
      </c>
      <c r="H33" s="33">
        <f t="shared" si="10"/>
        <v>-11057.2</v>
      </c>
      <c r="I33" s="33">
        <f t="shared" si="10"/>
        <v>-14062.4</v>
      </c>
      <c r="J33" s="33">
        <f t="shared" si="10"/>
        <v>-11954.8</v>
      </c>
      <c r="K33" s="33">
        <f t="shared" si="10"/>
        <v>-30852.8</v>
      </c>
      <c r="L33" s="33">
        <f t="shared" si="9"/>
        <v>-254359.6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-15474.8</v>
      </c>
      <c r="C34" s="33">
        <f t="shared" si="11"/>
        <v>-16240.4</v>
      </c>
      <c r="D34" s="33">
        <f t="shared" si="11"/>
        <v>-53816.4</v>
      </c>
      <c r="E34" s="33">
        <f t="shared" si="11"/>
        <v>-38486.8</v>
      </c>
      <c r="F34" s="33">
        <f t="shared" si="11"/>
        <v>-38130.4</v>
      </c>
      <c r="G34" s="33">
        <f t="shared" si="11"/>
        <v>-24283.6</v>
      </c>
      <c r="H34" s="33">
        <f t="shared" si="11"/>
        <v>-11057.2</v>
      </c>
      <c r="I34" s="33">
        <f t="shared" si="11"/>
        <v>-14062.4</v>
      </c>
      <c r="J34" s="33">
        <f t="shared" si="11"/>
        <v>-11954.8</v>
      </c>
      <c r="K34" s="33">
        <f t="shared" si="11"/>
        <v>-30852.8</v>
      </c>
      <c r="L34" s="33">
        <f t="shared" si="9"/>
        <v>-254359.6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-761768.12</v>
      </c>
      <c r="F38" s="38">
        <f t="shared" si="12"/>
        <v>-842000</v>
      </c>
      <c r="G38" s="38">
        <f t="shared" si="12"/>
        <v>0</v>
      </c>
      <c r="H38" s="38">
        <f t="shared" si="12"/>
        <v>0</v>
      </c>
      <c r="I38" s="38">
        <f t="shared" si="12"/>
        <v>-315000</v>
      </c>
      <c r="J38" s="38">
        <f t="shared" si="12"/>
        <v>0</v>
      </c>
      <c r="K38" s="38">
        <f t="shared" si="12"/>
        <v>0</v>
      </c>
      <c r="L38" s="33">
        <f t="shared" si="9"/>
        <v>-2025638.71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-31058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-756000</v>
      </c>
      <c r="F48" s="17">
        <v>-842000</v>
      </c>
      <c r="G48" s="17">
        <v>0</v>
      </c>
      <c r="H48" s="17">
        <v>0</v>
      </c>
      <c r="I48" s="17">
        <v>-315000</v>
      </c>
      <c r="J48" s="17">
        <v>0</v>
      </c>
      <c r="K48" s="17">
        <v>0</v>
      </c>
      <c r="L48" s="17">
        <f>SUM(B48:K48)</f>
        <v>-1913000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332955.81000000006</v>
      </c>
      <c r="C56" s="41">
        <f t="shared" si="16"/>
        <v>284176.41</v>
      </c>
      <c r="D56" s="41">
        <f t="shared" si="16"/>
        <v>995774.4899999999</v>
      </c>
      <c r="E56" s="41">
        <f t="shared" si="16"/>
        <v>50585.859999999986</v>
      </c>
      <c r="F56" s="41">
        <f t="shared" si="16"/>
        <v>41284.42000000004</v>
      </c>
      <c r="G56" s="41">
        <f t="shared" si="16"/>
        <v>420214.51000000007</v>
      </c>
      <c r="H56" s="41">
        <f t="shared" si="16"/>
        <v>245294.77999999997</v>
      </c>
      <c r="I56" s="41">
        <f t="shared" si="16"/>
        <v>35361.359999999986</v>
      </c>
      <c r="J56" s="41">
        <f t="shared" si="16"/>
        <v>286962.54</v>
      </c>
      <c r="K56" s="41">
        <f t="shared" si="16"/>
        <v>543281.6299999999</v>
      </c>
      <c r="L56" s="42">
        <f t="shared" si="14"/>
        <v>3235891.8099999996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0</v>
      </c>
      <c r="F58" s="33">
        <f t="shared" si="17"/>
        <v>0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0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332955.81</v>
      </c>
      <c r="C62" s="41">
        <f aca="true" t="shared" si="18" ref="C62:J62">SUM(C63:C74)</f>
        <v>284176.4</v>
      </c>
      <c r="D62" s="41">
        <f t="shared" si="18"/>
        <v>995774.4947323074</v>
      </c>
      <c r="E62" s="41">
        <f t="shared" si="18"/>
        <v>50585.85909665574</v>
      </c>
      <c r="F62" s="41">
        <f t="shared" si="18"/>
        <v>41284.41940020805</v>
      </c>
      <c r="G62" s="41">
        <f t="shared" si="18"/>
        <v>420214.51473327423</v>
      </c>
      <c r="H62" s="41">
        <f t="shared" si="18"/>
        <v>245294.78036349246</v>
      </c>
      <c r="I62" s="41">
        <f>SUM(I63:I79)</f>
        <v>35361.35992084828</v>
      </c>
      <c r="J62" s="41">
        <f t="shared" si="18"/>
        <v>286962.537250666</v>
      </c>
      <c r="K62" s="41">
        <f>SUM(K63:K76)</f>
        <v>543281.63</v>
      </c>
      <c r="L62" s="46">
        <f>SUM(B62:K62)</f>
        <v>3235891.8054974517</v>
      </c>
      <c r="M62" s="40"/>
    </row>
    <row r="63" spans="1:13" ht="18.75" customHeight="1">
      <c r="A63" s="47" t="s">
        <v>46</v>
      </c>
      <c r="B63" s="48">
        <v>332955.81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332955.81</v>
      </c>
      <c r="M63"/>
    </row>
    <row r="64" spans="1:13" ht="18.75" customHeight="1">
      <c r="A64" s="47" t="s">
        <v>55</v>
      </c>
      <c r="B64" s="17">
        <v>0</v>
      </c>
      <c r="C64" s="48">
        <v>248938.53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248938.53</v>
      </c>
      <c r="M64"/>
    </row>
    <row r="65" spans="1:13" ht="18.75" customHeight="1">
      <c r="A65" s="47" t="s">
        <v>56</v>
      </c>
      <c r="B65" s="17">
        <v>0</v>
      </c>
      <c r="C65" s="48">
        <v>35237.87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35237.87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995774.4947323074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995774.4947323074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50585.85909665574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50585.85909665574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41284.41940020805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41284.41940020805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420214.51473327423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420214.51473327423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245294.78036349246</v>
      </c>
      <c r="I70" s="17">
        <v>0</v>
      </c>
      <c r="J70" s="17">
        <v>0</v>
      </c>
      <c r="K70" s="17">
        <v>0</v>
      </c>
      <c r="L70" s="46">
        <f t="shared" si="19"/>
        <v>245294.78036349246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35361.35992084828</v>
      </c>
      <c r="J71" s="17">
        <v>0</v>
      </c>
      <c r="K71" s="17">
        <v>0</v>
      </c>
      <c r="L71" s="46">
        <f t="shared" si="19"/>
        <v>35361.35992084828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286962.537250666</v>
      </c>
      <c r="K72" s="17">
        <v>0</v>
      </c>
      <c r="L72" s="46">
        <f t="shared" si="19"/>
        <v>286962.537250666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292448.5</v>
      </c>
      <c r="L73" s="46">
        <f t="shared" si="19"/>
        <v>292448.5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250833.13</v>
      </c>
      <c r="L74" s="46">
        <f t="shared" si="19"/>
        <v>250833.13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2024-03-14T17:22:25Z</dcterms:modified>
  <cp:category/>
  <cp:version/>
  <cp:contentType/>
  <cp:contentStatus/>
</cp:coreProperties>
</file>