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<sst xmlns="http://schemas.openxmlformats.org/spreadsheetml/2006/main" count="87" uniqueCount="86">
  <si>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</si>
  <si>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</si>
  <si>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</si>
  <si>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</si>
  <si>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</si>
  <si>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</si>
  <si>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</si>
  <si>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</si>
  <si>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</si>
  <si>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</si>
  <si>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</si>
  <si>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</si>
  <si>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</si>
  <si>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</si>
  <si>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</si>
  <si>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</si>
  <si>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</si>
  <si>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</si>
  <si>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</si>
  <si>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</si>
  <si>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</si>
  <si>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</si>
  <si>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</si>
  <si>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</si>
  <si>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</si>
  <si>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</si>
  <si>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</si>
  <si>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</si>
  <si>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</si>
  <si>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</si>
  <si>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</si>
  <si>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</si>
  <si>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</si>
  <si>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</si>
  <si>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</si>
  <si>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</si>
  <si>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</si>
  <si>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</si>
  <si>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</si>
  <si>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</si>
  <si>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</si>
  <si>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</si>
  <si>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</si>
  <si>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</si>
  <si>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</si>
  <si>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</si>
  <si>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</si>
  <si>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</si>
  <si>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</si>
  <si>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</si>
  <si>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</si>
  <si>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</si>
  <si>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</si>
  <si>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</si>
  <si>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</si>
  <si>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</si>
  <si>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</si>
  <si>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</si>
  <si>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</si>
  <si>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</si>
  <si>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</si>
  <si>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</si>
  <si>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</si>
  <si>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</si>
  <si>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</si>
  <si>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</si>
  <si>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</si>
  <si>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</si>
  <si>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</si>
  <si>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</si>
  <si>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</si>
  <si>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</si>
  <si>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</si>
  <si>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</si>
  <si>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</si>
  <si>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</si>
  <si>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</si>
  <si>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</si>
  <si>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</si>
  <si>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</si>
  <si>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</si>
  <si>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</si>
  <si>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</si>
  <si>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</si>
  <si>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07/03/24 - VENCIMENTO 14/03/24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</si>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</sst>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91546</v>
      </c>
      <c r="C7" s="10">
        <f aca="true" t="shared" si="0" ref="C7:K7">C8+C11</f>
        <v>117007</v>
      </c>
      <c r="D7" s="10">
        <f t="shared" si="0"/>
        <v>347910</v>
      </c>
      <c r="E7" s="10">
        <f t="shared" si="0"/>
        <v>265679</v>
      </c>
      <c r="F7" s="10">
        <f t="shared" si="0"/>
        <v>286305</v>
      </c>
      <c r="G7" s="10">
        <f t="shared" si="0"/>
        <v>163674</v>
      </c>
      <c r="H7" s="10">
        <f t="shared" si="0"/>
        <v>98570</v>
      </c>
      <c r="I7" s="10">
        <f t="shared" si="0"/>
        <v>125566</v>
      </c>
      <c r="J7" s="10">
        <f t="shared" si="0"/>
        <v>130905</v>
      </c>
      <c r="K7" s="10">
        <f t="shared" si="0"/>
        <v>233781</v>
      </c>
      <c r="L7" s="10">
        <f aca="true" t="shared" si="1" ref="L7:L13">SUM(B7:K7)</f>
        <v>1860943</v>
      </c>
      <c r="M7" s="11"/>
    </row>
    <row r="8" spans="1:13" ht="17.25" customHeight="1">
      <c r="A8" s="12" t="s">
        <v>81</v>
      </c>
      <c r="B8" s="13">
        <f>B9+B10</f>
        <v>5180</v>
      </c>
      <c r="C8" s="13">
        <f aca="true" t="shared" si="2" ref="C8:K8">C9+C10</f>
        <v>5447</v>
      </c>
      <c r="D8" s="13">
        <f t="shared" si="2"/>
        <v>17084</v>
      </c>
      <c r="E8" s="13">
        <f t="shared" si="2"/>
        <v>11829</v>
      </c>
      <c r="F8" s="13">
        <f t="shared" si="2"/>
        <v>10921</v>
      </c>
      <c r="G8" s="13">
        <f t="shared" si="2"/>
        <v>9171</v>
      </c>
      <c r="H8" s="13">
        <f t="shared" si="2"/>
        <v>4812</v>
      </c>
      <c r="I8" s="13">
        <f t="shared" si="2"/>
        <v>4669</v>
      </c>
      <c r="J8" s="13">
        <f t="shared" si="2"/>
        <v>7041</v>
      </c>
      <c r="K8" s="13">
        <f t="shared" si="2"/>
        <v>10848</v>
      </c>
      <c r="L8" s="13">
        <f t="shared" si="1"/>
        <v>87002</v>
      </c>
      <c r="M8"/>
    </row>
    <row r="9" spans="1:13" ht="17.25" customHeight="1">
      <c r="A9" s="14" t="s">
        <v>18</v>
      </c>
      <c r="B9" s="15">
        <v>5175</v>
      </c>
      <c r="C9" s="15">
        <v>5447</v>
      </c>
      <c r="D9" s="15">
        <v>17084</v>
      </c>
      <c r="E9" s="15">
        <v>11829</v>
      </c>
      <c r="F9" s="15">
        <v>10921</v>
      </c>
      <c r="G9" s="15">
        <v>9171</v>
      </c>
      <c r="H9" s="15">
        <v>4707</v>
      </c>
      <c r="I9" s="15">
        <v>4669</v>
      </c>
      <c r="J9" s="15">
        <v>7041</v>
      </c>
      <c r="K9" s="15">
        <v>10848</v>
      </c>
      <c r="L9" s="13">
        <f t="shared" si="1"/>
        <v>86892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105</v>
      </c>
      <c r="I10" s="15">
        <v>0</v>
      </c>
      <c r="J10" s="15">
        <v>0</v>
      </c>
      <c r="K10" s="15">
        <v>0</v>
      </c>
      <c r="L10" s="13">
        <f t="shared" si="1"/>
        <v>110</v>
      </c>
      <c r="M10"/>
    </row>
    <row r="11" spans="1:13" ht="17.25" customHeight="1">
      <c r="A11" s="12" t="s">
        <v>70</v>
      </c>
      <c r="B11" s="15">
        <v>86366</v>
      </c>
      <c r="C11" s="15">
        <v>111560</v>
      </c>
      <c r="D11" s="15">
        <v>330826</v>
      </c>
      <c r="E11" s="15">
        <v>253850</v>
      </c>
      <c r="F11" s="15">
        <v>275384</v>
      </c>
      <c r="G11" s="15">
        <v>154503</v>
      </c>
      <c r="H11" s="15">
        <v>93758</v>
      </c>
      <c r="I11" s="15">
        <v>120897</v>
      </c>
      <c r="J11" s="15">
        <v>123864</v>
      </c>
      <c r="K11" s="15">
        <v>222933</v>
      </c>
      <c r="L11" s="13">
        <f t="shared" si="1"/>
        <v>1773941</v>
      </c>
      <c r="M11" s="60"/>
    </row>
    <row r="12" spans="1:13" ht="17.25" customHeight="1">
      <c r="A12" s="14" t="s">
        <v>83</v>
      </c>
      <c r="B12" s="15">
        <v>9951</v>
      </c>
      <c r="C12" s="15">
        <v>8637</v>
      </c>
      <c r="D12" s="15">
        <v>29405</v>
      </c>
      <c r="E12" s="15">
        <v>26264</v>
      </c>
      <c r="F12" s="15">
        <v>24754</v>
      </c>
      <c r="G12" s="15">
        <v>14425</v>
      </c>
      <c r="H12" s="15">
        <v>8564</v>
      </c>
      <c r="I12" s="15">
        <v>7079</v>
      </c>
      <c r="J12" s="15">
        <v>8690</v>
      </c>
      <c r="K12" s="15">
        <v>15287</v>
      </c>
      <c r="L12" s="13">
        <f t="shared" si="1"/>
        <v>153056</v>
      </c>
      <c r="M12" s="60"/>
    </row>
    <row r="13" spans="1:13" ht="17.25" customHeight="1">
      <c r="A13" s="14" t="s">
        <v>71</v>
      </c>
      <c r="B13" s="15">
        <f>+B11-B12</f>
        <v>76415</v>
      </c>
      <c r="C13" s="15">
        <f aca="true" t="shared" si="3" ref="C13:K13">+C11-C12</f>
        <v>102923</v>
      </c>
      <c r="D13" s="15">
        <f t="shared" si="3"/>
        <v>301421</v>
      </c>
      <c r="E13" s="15">
        <f t="shared" si="3"/>
        <v>227586</v>
      </c>
      <c r="F13" s="15">
        <f t="shared" si="3"/>
        <v>250630</v>
      </c>
      <c r="G13" s="15">
        <f t="shared" si="3"/>
        <v>140078</v>
      </c>
      <c r="H13" s="15">
        <f t="shared" si="3"/>
        <v>85194</v>
      </c>
      <c r="I13" s="15">
        <f t="shared" si="3"/>
        <v>113818</v>
      </c>
      <c r="J13" s="15">
        <f t="shared" si="3"/>
        <v>115174</v>
      </c>
      <c r="K13" s="15">
        <f t="shared" si="3"/>
        <v>207646</v>
      </c>
      <c r="L13" s="13">
        <f t="shared" si="1"/>
        <v>1620885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1.161903050887409</v>
      </c>
      <c r="C18" s="22">
        <v>1.110048588899433</v>
      </c>
      <c r="D18" s="22">
        <v>1.009026252385408</v>
      </c>
      <c r="E18" s="22">
        <v>1.074200719987589</v>
      </c>
      <c r="F18" s="22">
        <v>1.133666083268772</v>
      </c>
      <c r="G18" s="22">
        <v>1.083899310718775</v>
      </c>
      <c r="H18" s="22">
        <v>0.971430572095255</v>
      </c>
      <c r="I18" s="22">
        <v>1.105564440861502</v>
      </c>
      <c r="J18" s="22">
        <v>1.203102622220496</v>
      </c>
      <c r="K18" s="22">
        <v>1.04687998248641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816123.8800000001</v>
      </c>
      <c r="C20" s="25">
        <f aca="true" t="shared" si="4" ref="C20:K20">SUM(C21:C30)</f>
        <v>553226.43</v>
      </c>
      <c r="D20" s="25">
        <f t="shared" si="4"/>
        <v>1797285.95</v>
      </c>
      <c r="E20" s="25">
        <f t="shared" si="4"/>
        <v>1462039.96</v>
      </c>
      <c r="F20" s="25">
        <f t="shared" si="4"/>
        <v>1487909.46</v>
      </c>
      <c r="G20" s="25">
        <f t="shared" si="4"/>
        <v>890773.04</v>
      </c>
      <c r="H20" s="25">
        <f t="shared" si="4"/>
        <v>532244.7699999999</v>
      </c>
      <c r="I20" s="25">
        <f t="shared" si="4"/>
        <v>630102.47</v>
      </c>
      <c r="J20" s="25">
        <f t="shared" si="4"/>
        <v>775472.4999999999</v>
      </c>
      <c r="K20" s="25">
        <f t="shared" si="4"/>
        <v>981643.24</v>
      </c>
      <c r="L20" s="25">
        <f>SUM(B20:K20)</f>
        <v>9926821.7</v>
      </c>
      <c r="M20"/>
    </row>
    <row r="21" spans="1:13" ht="17.25" customHeight="1">
      <c r="A21" s="26" t="s">
        <v>22</v>
      </c>
      <c r="B21" s="56">
        <f>ROUND((B15+B16)*B7,2)</f>
        <v>670748.39</v>
      </c>
      <c r="C21" s="56">
        <f aca="true" t="shared" si="5" ref="C21:K21">ROUND((C15+C16)*C7,2)</f>
        <v>482688.98</v>
      </c>
      <c r="D21" s="56">
        <f t="shared" si="5"/>
        <v>1708203.31</v>
      </c>
      <c r="E21" s="56">
        <f t="shared" si="5"/>
        <v>1321327.94</v>
      </c>
      <c r="F21" s="56">
        <f t="shared" si="5"/>
        <v>1258138.69</v>
      </c>
      <c r="G21" s="56">
        <f t="shared" si="5"/>
        <v>790856.4</v>
      </c>
      <c r="H21" s="56">
        <f t="shared" si="5"/>
        <v>524638.83</v>
      </c>
      <c r="I21" s="56">
        <f t="shared" si="5"/>
        <v>554110.2</v>
      </c>
      <c r="J21" s="56">
        <f t="shared" si="5"/>
        <v>622139.1</v>
      </c>
      <c r="K21" s="56">
        <f t="shared" si="5"/>
        <v>907304.06</v>
      </c>
      <c r="L21" s="33">
        <f aca="true" t="shared" si="6" ref="L21:L29">SUM(B21:K21)</f>
        <v>8840155.9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108596.21</v>
      </c>
      <c r="C22" s="33">
        <f t="shared" si="7"/>
        <v>53119.24</v>
      </c>
      <c r="D22" s="33">
        <f t="shared" si="7"/>
        <v>15418.67</v>
      </c>
      <c r="E22" s="33">
        <f t="shared" si="7"/>
        <v>98043.48</v>
      </c>
      <c r="F22" s="33">
        <f t="shared" si="7"/>
        <v>168170.47</v>
      </c>
      <c r="G22" s="33">
        <f t="shared" si="7"/>
        <v>66352.31</v>
      </c>
      <c r="H22" s="33">
        <f t="shared" si="7"/>
        <v>-14988.63</v>
      </c>
      <c r="I22" s="33">
        <f t="shared" si="7"/>
        <v>58494.33</v>
      </c>
      <c r="J22" s="33">
        <f t="shared" si="7"/>
        <v>126358.08</v>
      </c>
      <c r="K22" s="33">
        <f t="shared" si="7"/>
        <v>42534.4</v>
      </c>
      <c r="L22" s="33">
        <f t="shared" si="6"/>
        <v>722098.56</v>
      </c>
      <c r="M22"/>
    </row>
    <row r="23" spans="1:13" ht="17.25" customHeight="1">
      <c r="A23" s="27" t="s">
        <v>24</v>
      </c>
      <c r="B23" s="33">
        <v>2752.26</v>
      </c>
      <c r="C23" s="33">
        <v>14856.55</v>
      </c>
      <c r="D23" s="33">
        <v>67531.91</v>
      </c>
      <c r="E23" s="33">
        <v>37075.8</v>
      </c>
      <c r="F23" s="33">
        <v>55909.05</v>
      </c>
      <c r="G23" s="33">
        <v>32325.3</v>
      </c>
      <c r="H23" s="33">
        <v>20063.35</v>
      </c>
      <c r="I23" s="33">
        <v>14816.52</v>
      </c>
      <c r="J23" s="33">
        <v>22327.12</v>
      </c>
      <c r="K23" s="33">
        <v>26820.94</v>
      </c>
      <c r="L23" s="33">
        <f t="shared" si="6"/>
        <v>294478.8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639.9</v>
      </c>
      <c r="C26" s="33">
        <v>435.68</v>
      </c>
      <c r="D26" s="33">
        <v>1410.5</v>
      </c>
      <c r="E26" s="33">
        <v>1149.1</v>
      </c>
      <c r="F26" s="33">
        <v>1168.16</v>
      </c>
      <c r="G26" s="33">
        <v>699.81</v>
      </c>
      <c r="H26" s="33">
        <v>419.34</v>
      </c>
      <c r="I26" s="33">
        <v>495.58</v>
      </c>
      <c r="J26" s="33">
        <v>609.95</v>
      </c>
      <c r="K26" s="33">
        <v>770.6</v>
      </c>
      <c r="L26" s="33">
        <f t="shared" si="6"/>
        <v>7798.62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-129640.59</v>
      </c>
      <c r="C32" s="33">
        <f t="shared" si="8"/>
        <v>-23966.8</v>
      </c>
      <c r="D32" s="33">
        <f t="shared" si="8"/>
        <v>-75169.6</v>
      </c>
      <c r="E32" s="33">
        <f t="shared" si="8"/>
        <v>-57815.72000000011</v>
      </c>
      <c r="F32" s="33">
        <f t="shared" si="8"/>
        <v>-48052.4</v>
      </c>
      <c r="G32" s="33">
        <f t="shared" si="8"/>
        <v>-40352.4</v>
      </c>
      <c r="H32" s="33">
        <f t="shared" si="8"/>
        <v>-20710.8</v>
      </c>
      <c r="I32" s="33">
        <f t="shared" si="8"/>
        <v>-25025.42</v>
      </c>
      <c r="J32" s="33">
        <f t="shared" si="8"/>
        <v>-30980.4</v>
      </c>
      <c r="K32" s="33">
        <f t="shared" si="8"/>
        <v>-47731.2</v>
      </c>
      <c r="L32" s="33">
        <f aca="true" t="shared" si="9" ref="L32:L39">SUM(B32:K32)</f>
        <v>-499445.33000000013</v>
      </c>
      <c r="M32"/>
    </row>
    <row r="33" spans="1:13" ht="18.75" customHeight="1">
      <c r="A33" s="27" t="s">
        <v>28</v>
      </c>
      <c r="B33" s="33">
        <f>B34+B35+B36+B37</f>
        <v>-22770</v>
      </c>
      <c r="C33" s="33">
        <f aca="true" t="shared" si="10" ref="C33:K33">C34+C35+C36+C37</f>
        <v>-23966.8</v>
      </c>
      <c r="D33" s="33">
        <f t="shared" si="10"/>
        <v>-75169.6</v>
      </c>
      <c r="E33" s="33">
        <f t="shared" si="10"/>
        <v>-52047.6</v>
      </c>
      <c r="F33" s="33">
        <f t="shared" si="10"/>
        <v>-48052.4</v>
      </c>
      <c r="G33" s="33">
        <f t="shared" si="10"/>
        <v>-40352.4</v>
      </c>
      <c r="H33" s="33">
        <f t="shared" si="10"/>
        <v>-20710.8</v>
      </c>
      <c r="I33" s="33">
        <f t="shared" si="10"/>
        <v>-25025.42</v>
      </c>
      <c r="J33" s="33">
        <f t="shared" si="10"/>
        <v>-30980.4</v>
      </c>
      <c r="K33" s="33">
        <f t="shared" si="10"/>
        <v>-47731.2</v>
      </c>
      <c r="L33" s="33">
        <f t="shared" si="9"/>
        <v>-386806.62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-22770</v>
      </c>
      <c r="C34" s="33">
        <f t="shared" si="11"/>
        <v>-23966.8</v>
      </c>
      <c r="D34" s="33">
        <f t="shared" si="11"/>
        <v>-75169.6</v>
      </c>
      <c r="E34" s="33">
        <f t="shared" si="11"/>
        <v>-52047.6</v>
      </c>
      <c r="F34" s="33">
        <f t="shared" si="11"/>
        <v>-48052.4</v>
      </c>
      <c r="G34" s="33">
        <f t="shared" si="11"/>
        <v>-40352.4</v>
      </c>
      <c r="H34" s="33">
        <f t="shared" si="11"/>
        <v>-20710.8</v>
      </c>
      <c r="I34" s="33">
        <f t="shared" si="11"/>
        <v>-20543.6</v>
      </c>
      <c r="J34" s="33">
        <f t="shared" si="11"/>
        <v>-30980.4</v>
      </c>
      <c r="K34" s="33">
        <f t="shared" si="11"/>
        <v>-47731.2</v>
      </c>
      <c r="L34" s="33">
        <f t="shared" si="9"/>
        <v>-382324.8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-4481.82</v>
      </c>
      <c r="J37" s="17">
        <v>0</v>
      </c>
      <c r="K37" s="17">
        <v>0</v>
      </c>
      <c r="L37" s="33">
        <f t="shared" si="9"/>
        <v>-4481.82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-112638.71000000011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686483.2900000002</v>
      </c>
      <c r="C56" s="41">
        <f t="shared" si="16"/>
        <v>529259.63</v>
      </c>
      <c r="D56" s="41">
        <f t="shared" si="16"/>
        <v>1722116.3499999999</v>
      </c>
      <c r="E56" s="41">
        <f t="shared" si="16"/>
        <v>1404224.2399999998</v>
      </c>
      <c r="F56" s="41">
        <f t="shared" si="16"/>
        <v>1439857.06</v>
      </c>
      <c r="G56" s="41">
        <f t="shared" si="16"/>
        <v>850420.64</v>
      </c>
      <c r="H56" s="41">
        <f t="shared" si="16"/>
        <v>511533.9699999999</v>
      </c>
      <c r="I56" s="41">
        <f t="shared" si="16"/>
        <v>605077.0499999999</v>
      </c>
      <c r="J56" s="41">
        <f t="shared" si="16"/>
        <v>744492.0999999999</v>
      </c>
      <c r="K56" s="41">
        <f t="shared" si="16"/>
        <v>933912.04</v>
      </c>
      <c r="L56" s="42">
        <f t="shared" si="14"/>
        <v>9427376.370000001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686483.29</v>
      </c>
      <c r="C62" s="41">
        <f aca="true" t="shared" si="18" ref="C62:J62">SUM(C63:C74)</f>
        <v>529259.63</v>
      </c>
      <c r="D62" s="41">
        <f t="shared" si="18"/>
        <v>1722116.35</v>
      </c>
      <c r="E62" s="41">
        <f t="shared" si="18"/>
        <v>1404224.24</v>
      </c>
      <c r="F62" s="41">
        <f t="shared" si="18"/>
        <v>1439857.06</v>
      </c>
      <c r="G62" s="41">
        <f t="shared" si="18"/>
        <v>850420.64</v>
      </c>
      <c r="H62" s="41">
        <f t="shared" si="18"/>
        <v>511533.97</v>
      </c>
      <c r="I62" s="41">
        <f>SUM(I63:I79)</f>
        <v>605077.05</v>
      </c>
      <c r="J62" s="41">
        <f t="shared" si="18"/>
        <v>744492.1</v>
      </c>
      <c r="K62" s="41">
        <f>SUM(K63:K76)</f>
        <v>933912.04</v>
      </c>
      <c r="L62" s="46">
        <f>SUM(B62:K62)</f>
        <v>9427376.370000001</v>
      </c>
      <c r="M62" s="40"/>
    </row>
    <row r="63" spans="1:13" ht="18.75" customHeight="1">
      <c r="A63" s="47" t="s">
        <v>46</v>
      </c>
      <c r="B63" s="48">
        <v>686483.29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686483.29</v>
      </c>
      <c r="M63"/>
    </row>
    <row r="64" spans="1:13" ht="18.75" customHeight="1">
      <c r="A64" s="47" t="s">
        <v>55</v>
      </c>
      <c r="B64" s="17">
        <v>0</v>
      </c>
      <c r="C64" s="48">
        <v>463472.66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463472.66</v>
      </c>
      <c r="M64"/>
    </row>
    <row r="65" spans="1:13" ht="18.75" customHeight="1">
      <c r="A65" s="47" t="s">
        <v>56</v>
      </c>
      <c r="B65" s="17">
        <v>0</v>
      </c>
      <c r="C65" s="48">
        <v>65786.97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65786.97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1722116.35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1722116.35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1404224.24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1404224.24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1439857.06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1439857.06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850420.64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850420.64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511533.97</v>
      </c>
      <c r="I70" s="17">
        <v>0</v>
      </c>
      <c r="J70" s="17">
        <v>0</v>
      </c>
      <c r="K70" s="17">
        <v>0</v>
      </c>
      <c r="L70" s="46">
        <f t="shared" si="19"/>
        <v>511533.97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605077.05</v>
      </c>
      <c r="J71" s="17">
        <v>0</v>
      </c>
      <c r="K71" s="17">
        <v>0</v>
      </c>
      <c r="L71" s="46">
        <f t="shared" si="19"/>
        <v>605077.05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744492.1</v>
      </c>
      <c r="K72" s="17">
        <v>0</v>
      </c>
      <c r="L72" s="46">
        <f t="shared" si="19"/>
        <v>744492.1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549794.02</v>
      </c>
      <c r="L73" s="46">
        <f t="shared" si="19"/>
        <v>549794.02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384118.02</v>
      </c>
      <c r="L74" s="46">
        <f t="shared" si="19"/>
        <v>384118.02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2024-03-13T17:39:40Z</dcterms:modified>
  <cp:category/>
  <cp:version/>
  <cp:contentType/>
  <cp:contentStatus/>
</cp:coreProperties>
</file>