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<sst xmlns="http://schemas.openxmlformats.org/spreadsheetml/2006/main" count="88" uniqueCount="87">
  <si>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</si>
  <si>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</si>
  <si>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</si>
  <si>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</si>
  <si>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</si>
  <si>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</si>
  <si>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</si>
  <si>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</si>
  <si>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</si>
  <si>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</si>
  <si>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</si>
  <si>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</si>
  <si>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</si>
  <si>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</si>
  <si>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</si>
  <si>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</si>
  <si>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</si>
  <si>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</si>
  <si>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</si>
  <si>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</si>
  <si>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</si>
  <si>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</si>
  <si>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</si>
  <si>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</si>
  <si>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</si>
  <si>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</si>
  <si>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</si>
  <si>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</si>
  <si>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</si>
  <si>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</si>
  <si>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</si>
  <si>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</si>
  <si>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</si>
  <si>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</si>
  <si>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</si>
  <si>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</si>
  <si>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</si>
  <si>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</si>
  <si>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</si>
  <si>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</si>
  <si>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</si>
  <si>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</si>
  <si>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</si>
  <si>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</si>
  <si>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</si>
  <si>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</si>
  <si>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</si>
  <si>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</si>
  <si>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</si>
  <si>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</si>
  <si>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</si>
  <si>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</si>
  <si>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</si>
  <si>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</si>
  <si>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</si>
  <si>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</si>
  <si>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</si>
  <si>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</si>
  <si>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</si>
  <si>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</si>
  <si>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</si>
  <si>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</si>
  <si>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</si>
  <si>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</si>
  <si>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</si>
  <si>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</si>
  <si>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</si>
  <si>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</si>
  <si>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</si>
  <si>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</si>
  <si>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</si>
  <si>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</si>
  <si>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</si>
  <si>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</si>
  <si>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</si>
  <si>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</si>
  <si>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</si>
  <si>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</si>
  <si>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</si>
  <si>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</si>
  <si>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</si>
  <si>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</si>
  <si>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</si>
  <si>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06/03/24 - VENCIMENTO 13/03/24</t>
  </si>
  <si>
    <t>4.9. Remuneração Veículos Elétricos</t>
  </si>
  <si>
    <t>5.3. Revisão de Remuneração pelo Transporte Coletivo ¹</t>
  </si>
  <si>
    <t>¹ Equipamentos embarcados de set/23 a jan/24.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</si>
</sst>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89441</v>
      </c>
      <c r="C7" s="10">
        <f aca="true" t="shared" si="0" ref="C7:K7">C8+C11</f>
        <v>117278</v>
      </c>
      <c r="D7" s="10">
        <f t="shared" si="0"/>
        <v>344041</v>
      </c>
      <c r="E7" s="10">
        <f t="shared" si="0"/>
        <v>264955</v>
      </c>
      <c r="F7" s="10">
        <f t="shared" si="0"/>
        <v>288506</v>
      </c>
      <c r="G7" s="10">
        <f t="shared" si="0"/>
        <v>162788</v>
      </c>
      <c r="H7" s="10">
        <f t="shared" si="0"/>
        <v>94401</v>
      </c>
      <c r="I7" s="10">
        <f t="shared" si="0"/>
        <v>125404</v>
      </c>
      <c r="J7" s="10">
        <f t="shared" si="0"/>
        <v>128836</v>
      </c>
      <c r="K7" s="10">
        <f t="shared" si="0"/>
        <v>232741</v>
      </c>
      <c r="L7" s="10">
        <f aca="true" t="shared" si="1" ref="L7:L13">SUM(B7:K7)</f>
        <v>1848391</v>
      </c>
      <c r="M7" s="11"/>
    </row>
    <row r="8" spans="1:13" ht="17.25" customHeight="1">
      <c r="A8" s="12" t="s">
        <v>80</v>
      </c>
      <c r="B8" s="13">
        <f>B9+B10</f>
        <v>5041</v>
      </c>
      <c r="C8" s="13">
        <f aca="true" t="shared" si="2" ref="C8:K8">C9+C10</f>
        <v>5532</v>
      </c>
      <c r="D8" s="13">
        <f t="shared" si="2"/>
        <v>17232</v>
      </c>
      <c r="E8" s="13">
        <f t="shared" si="2"/>
        <v>11914</v>
      </c>
      <c r="F8" s="13">
        <f t="shared" si="2"/>
        <v>11210</v>
      </c>
      <c r="G8" s="13">
        <f t="shared" si="2"/>
        <v>9134</v>
      </c>
      <c r="H8" s="13">
        <f t="shared" si="2"/>
        <v>4660</v>
      </c>
      <c r="I8" s="13">
        <f t="shared" si="2"/>
        <v>4778</v>
      </c>
      <c r="J8" s="13">
        <f t="shared" si="2"/>
        <v>6894</v>
      </c>
      <c r="K8" s="13">
        <f t="shared" si="2"/>
        <v>10983</v>
      </c>
      <c r="L8" s="13">
        <f t="shared" si="1"/>
        <v>87378</v>
      </c>
      <c r="M8"/>
    </row>
    <row r="9" spans="1:13" ht="17.25" customHeight="1">
      <c r="A9" s="14" t="s">
        <v>18</v>
      </c>
      <c r="B9" s="15">
        <v>5036</v>
      </c>
      <c r="C9" s="15">
        <v>5532</v>
      </c>
      <c r="D9" s="15">
        <v>17232</v>
      </c>
      <c r="E9" s="15">
        <v>11914</v>
      </c>
      <c r="F9" s="15">
        <v>11210</v>
      </c>
      <c r="G9" s="15">
        <v>9134</v>
      </c>
      <c r="H9" s="15">
        <v>4568</v>
      </c>
      <c r="I9" s="15">
        <v>4778</v>
      </c>
      <c r="J9" s="15">
        <v>6894</v>
      </c>
      <c r="K9" s="15">
        <v>10983</v>
      </c>
      <c r="L9" s="13">
        <f t="shared" si="1"/>
        <v>87281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92</v>
      </c>
      <c r="I10" s="15">
        <v>0</v>
      </c>
      <c r="J10" s="15">
        <v>0</v>
      </c>
      <c r="K10" s="15">
        <v>0</v>
      </c>
      <c r="L10" s="13">
        <f t="shared" si="1"/>
        <v>97</v>
      </c>
      <c r="M10"/>
    </row>
    <row r="11" spans="1:13" ht="17.25" customHeight="1">
      <c r="A11" s="12" t="s">
        <v>69</v>
      </c>
      <c r="B11" s="15">
        <v>84400</v>
      </c>
      <c r="C11" s="15">
        <v>111746</v>
      </c>
      <c r="D11" s="15">
        <v>326809</v>
      </c>
      <c r="E11" s="15">
        <v>253041</v>
      </c>
      <c r="F11" s="15">
        <v>277296</v>
      </c>
      <c r="G11" s="15">
        <v>153654</v>
      </c>
      <c r="H11" s="15">
        <v>89741</v>
      </c>
      <c r="I11" s="15">
        <v>120626</v>
      </c>
      <c r="J11" s="15">
        <v>121942</v>
      </c>
      <c r="K11" s="15">
        <v>221758</v>
      </c>
      <c r="L11" s="13">
        <f t="shared" si="1"/>
        <v>1761013</v>
      </c>
      <c r="M11" s="60"/>
    </row>
    <row r="12" spans="1:13" ht="17.25" customHeight="1">
      <c r="A12" s="14" t="s">
        <v>82</v>
      </c>
      <c r="B12" s="15">
        <v>9591</v>
      </c>
      <c r="C12" s="15">
        <v>8422</v>
      </c>
      <c r="D12" s="15">
        <v>28584</v>
      </c>
      <c r="E12" s="15">
        <v>26086</v>
      </c>
      <c r="F12" s="15">
        <v>25041</v>
      </c>
      <c r="G12" s="15">
        <v>14565</v>
      </c>
      <c r="H12" s="15">
        <v>8059</v>
      </c>
      <c r="I12" s="15">
        <v>7229</v>
      </c>
      <c r="J12" s="15">
        <v>8408</v>
      </c>
      <c r="K12" s="15">
        <v>14792</v>
      </c>
      <c r="L12" s="13">
        <f t="shared" si="1"/>
        <v>150777</v>
      </c>
      <c r="M12" s="60"/>
    </row>
    <row r="13" spans="1:13" ht="17.25" customHeight="1">
      <c r="A13" s="14" t="s">
        <v>70</v>
      </c>
      <c r="B13" s="15">
        <f>+B11-B12</f>
        <v>74809</v>
      </c>
      <c r="C13" s="15">
        <f aca="true" t="shared" si="3" ref="C13:K13">+C11-C12</f>
        <v>103324</v>
      </c>
      <c r="D13" s="15">
        <f t="shared" si="3"/>
        <v>298225</v>
      </c>
      <c r="E13" s="15">
        <f t="shared" si="3"/>
        <v>226955</v>
      </c>
      <c r="F13" s="15">
        <f t="shared" si="3"/>
        <v>252255</v>
      </c>
      <c r="G13" s="15">
        <f t="shared" si="3"/>
        <v>139089</v>
      </c>
      <c r="H13" s="15">
        <f t="shared" si="3"/>
        <v>81682</v>
      </c>
      <c r="I13" s="15">
        <f t="shared" si="3"/>
        <v>113397</v>
      </c>
      <c r="J13" s="15">
        <f t="shared" si="3"/>
        <v>113534</v>
      </c>
      <c r="K13" s="15">
        <f t="shared" si="3"/>
        <v>206966</v>
      </c>
      <c r="L13" s="13">
        <f t="shared" si="1"/>
        <v>1610236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1.177341762385143</v>
      </c>
      <c r="C18" s="22">
        <v>1.107986640946878</v>
      </c>
      <c r="D18" s="22">
        <v>1.017785320911203</v>
      </c>
      <c r="E18" s="22">
        <v>1.073238588640867</v>
      </c>
      <c r="F18" s="22">
        <v>1.12594845490485</v>
      </c>
      <c r="G18" s="22">
        <v>1.08234013264652</v>
      </c>
      <c r="H18" s="22">
        <v>1.0051612931581</v>
      </c>
      <c r="I18" s="22">
        <v>1.105467906672477</v>
      </c>
      <c r="J18" s="22">
        <v>1.220888538342468</v>
      </c>
      <c r="K18" s="22">
        <v>1.050920900897066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808065.7200000002</v>
      </c>
      <c r="C20" s="25">
        <f aca="true" t="shared" si="4" ref="C20:K20">SUM(C21:C30)</f>
        <v>553283.35</v>
      </c>
      <c r="D20" s="25">
        <f t="shared" si="4"/>
        <v>1792201.47</v>
      </c>
      <c r="E20" s="25">
        <f t="shared" si="4"/>
        <v>1456842.0599999998</v>
      </c>
      <c r="F20" s="25">
        <f t="shared" si="4"/>
        <v>1489122.9500000002</v>
      </c>
      <c r="G20" s="25">
        <f t="shared" si="4"/>
        <v>884042.2999999998</v>
      </c>
      <c r="H20" s="25">
        <f t="shared" si="4"/>
        <v>527662.75</v>
      </c>
      <c r="I20" s="25">
        <f t="shared" si="4"/>
        <v>629134.37</v>
      </c>
      <c r="J20" s="25">
        <f t="shared" si="4"/>
        <v>774498.7399999999</v>
      </c>
      <c r="K20" s="25">
        <f t="shared" si="4"/>
        <v>980978.5299999999</v>
      </c>
      <c r="L20" s="25">
        <f>SUM(B20:K20)</f>
        <v>9895832.239999998</v>
      </c>
      <c r="M20"/>
    </row>
    <row r="21" spans="1:13" ht="17.25" customHeight="1">
      <c r="A21" s="26" t="s">
        <v>22</v>
      </c>
      <c r="B21" s="56">
        <f>ROUND((B15+B16)*B7,2)</f>
        <v>655325.26</v>
      </c>
      <c r="C21" s="56">
        <f aca="true" t="shared" si="5" ref="C21:K21">ROUND((C15+C16)*C7,2)</f>
        <v>483806.93</v>
      </c>
      <c r="D21" s="56">
        <f t="shared" si="5"/>
        <v>1689206.91</v>
      </c>
      <c r="E21" s="56">
        <f t="shared" si="5"/>
        <v>1317727.2</v>
      </c>
      <c r="F21" s="56">
        <f t="shared" si="5"/>
        <v>1267810.77</v>
      </c>
      <c r="G21" s="56">
        <f t="shared" si="5"/>
        <v>786575.34</v>
      </c>
      <c r="H21" s="56">
        <f t="shared" si="5"/>
        <v>502449.32</v>
      </c>
      <c r="I21" s="56">
        <f t="shared" si="5"/>
        <v>553395.31</v>
      </c>
      <c r="J21" s="56">
        <f t="shared" si="5"/>
        <v>612305.97</v>
      </c>
      <c r="K21" s="56">
        <f t="shared" si="5"/>
        <v>903267.82</v>
      </c>
      <c r="L21" s="33">
        <f aca="true" t="shared" si="6" ref="L21:L29">SUM(B21:K21)</f>
        <v>8771870.83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116216.54</v>
      </c>
      <c r="C22" s="33">
        <f t="shared" si="7"/>
        <v>52244.69</v>
      </c>
      <c r="D22" s="33">
        <f t="shared" si="7"/>
        <v>30043.09</v>
      </c>
      <c r="E22" s="33">
        <f t="shared" si="7"/>
        <v>96508.48</v>
      </c>
      <c r="F22" s="33">
        <f t="shared" si="7"/>
        <v>159678.81</v>
      </c>
      <c r="G22" s="33">
        <f t="shared" si="7"/>
        <v>64766.72</v>
      </c>
      <c r="H22" s="33">
        <f t="shared" si="7"/>
        <v>2593.29</v>
      </c>
      <c r="I22" s="33">
        <f t="shared" si="7"/>
        <v>58365.44</v>
      </c>
      <c r="J22" s="33">
        <f t="shared" si="7"/>
        <v>135251.37</v>
      </c>
      <c r="K22" s="33">
        <f t="shared" si="7"/>
        <v>45995.21</v>
      </c>
      <c r="L22" s="33">
        <f t="shared" si="6"/>
        <v>761663.6399999999</v>
      </c>
      <c r="M22"/>
    </row>
    <row r="23" spans="1:13" ht="17.25" customHeight="1">
      <c r="A23" s="27" t="s">
        <v>24</v>
      </c>
      <c r="B23" s="33">
        <v>2690.1</v>
      </c>
      <c r="C23" s="33">
        <v>14670.07</v>
      </c>
      <c r="D23" s="33">
        <v>66816.68</v>
      </c>
      <c r="E23" s="33">
        <v>37013.64</v>
      </c>
      <c r="F23" s="33">
        <v>55936.68</v>
      </c>
      <c r="G23" s="33">
        <v>31463.94</v>
      </c>
      <c r="H23" s="33">
        <v>20091.64</v>
      </c>
      <c r="I23" s="33">
        <v>14692.2</v>
      </c>
      <c r="J23" s="33">
        <v>22293.2</v>
      </c>
      <c r="K23" s="33">
        <v>26728.93</v>
      </c>
      <c r="L23" s="33">
        <f t="shared" si="6"/>
        <v>292397.08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637.18</v>
      </c>
      <c r="C26" s="33">
        <v>435.68</v>
      </c>
      <c r="D26" s="33">
        <v>1413.23</v>
      </c>
      <c r="E26" s="33">
        <v>1149.1</v>
      </c>
      <c r="F26" s="33">
        <v>1173.6</v>
      </c>
      <c r="G26" s="33">
        <v>697.08</v>
      </c>
      <c r="H26" s="33">
        <v>416.62</v>
      </c>
      <c r="I26" s="33">
        <v>495.58</v>
      </c>
      <c r="J26" s="33">
        <v>609.95</v>
      </c>
      <c r="K26" s="33">
        <v>773.33</v>
      </c>
      <c r="L26" s="33">
        <f t="shared" si="6"/>
        <v>7801.349999999999</v>
      </c>
      <c r="M26" s="60"/>
    </row>
    <row r="27" spans="1:13" ht="17.25" customHeight="1">
      <c r="A27" s="27" t="s">
        <v>73</v>
      </c>
      <c r="B27" s="33">
        <v>326.56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233.11</v>
      </c>
      <c r="I27" s="33">
        <v>283.54</v>
      </c>
      <c r="J27" s="33">
        <v>341.74</v>
      </c>
      <c r="K27" s="33">
        <v>460.78</v>
      </c>
      <c r="L27" s="33">
        <f t="shared" si="6"/>
        <v>4362.7</v>
      </c>
      <c r="M27" s="60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84</v>
      </c>
      <c r="B29" s="33">
        <v>30953.16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30953.16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-129028.98999999999</v>
      </c>
      <c r="C32" s="33">
        <f t="shared" si="8"/>
        <v>-24340.8</v>
      </c>
      <c r="D32" s="33">
        <f t="shared" si="8"/>
        <v>-75820.8</v>
      </c>
      <c r="E32" s="33">
        <f t="shared" si="8"/>
        <v>125949.28999999989</v>
      </c>
      <c r="F32" s="33">
        <f t="shared" si="8"/>
        <v>-49324</v>
      </c>
      <c r="G32" s="33">
        <f t="shared" si="8"/>
        <v>-40189.6</v>
      </c>
      <c r="H32" s="33">
        <f t="shared" si="8"/>
        <v>-20099.2</v>
      </c>
      <c r="I32" s="33">
        <f t="shared" si="8"/>
        <v>-25983.33</v>
      </c>
      <c r="J32" s="33">
        <f t="shared" si="8"/>
        <v>-30333.6</v>
      </c>
      <c r="K32" s="33">
        <f t="shared" si="8"/>
        <v>-48325.2</v>
      </c>
      <c r="L32" s="33">
        <f aca="true" t="shared" si="9" ref="L32:L39">SUM(B32:K32)</f>
        <v>-317496.2300000001</v>
      </c>
      <c r="M32"/>
    </row>
    <row r="33" spans="1:13" ht="18.75" customHeight="1">
      <c r="A33" s="27" t="s">
        <v>28</v>
      </c>
      <c r="B33" s="33">
        <f>B34+B35+B36+B37</f>
        <v>-22158.4</v>
      </c>
      <c r="C33" s="33">
        <f aca="true" t="shared" si="10" ref="C33:K33">C34+C35+C36+C37</f>
        <v>-24340.8</v>
      </c>
      <c r="D33" s="33">
        <f t="shared" si="10"/>
        <v>-75820.8</v>
      </c>
      <c r="E33" s="33">
        <f t="shared" si="10"/>
        <v>-52421.6</v>
      </c>
      <c r="F33" s="33">
        <f t="shared" si="10"/>
        <v>-49324</v>
      </c>
      <c r="G33" s="33">
        <f t="shared" si="10"/>
        <v>-40189.6</v>
      </c>
      <c r="H33" s="33">
        <f t="shared" si="10"/>
        <v>-20099.2</v>
      </c>
      <c r="I33" s="33">
        <f t="shared" si="10"/>
        <v>-25983.33</v>
      </c>
      <c r="J33" s="33">
        <f t="shared" si="10"/>
        <v>-30333.6</v>
      </c>
      <c r="K33" s="33">
        <f t="shared" si="10"/>
        <v>-48325.2</v>
      </c>
      <c r="L33" s="33">
        <f t="shared" si="9"/>
        <v>-388996.53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-22158.4</v>
      </c>
      <c r="C34" s="33">
        <f t="shared" si="11"/>
        <v>-24340.8</v>
      </c>
      <c r="D34" s="33">
        <f t="shared" si="11"/>
        <v>-75820.8</v>
      </c>
      <c r="E34" s="33">
        <f t="shared" si="11"/>
        <v>-52421.6</v>
      </c>
      <c r="F34" s="33">
        <f t="shared" si="11"/>
        <v>-49324</v>
      </c>
      <c r="G34" s="33">
        <f t="shared" si="11"/>
        <v>-40189.6</v>
      </c>
      <c r="H34" s="33">
        <f t="shared" si="11"/>
        <v>-20099.2</v>
      </c>
      <c r="I34" s="33">
        <f t="shared" si="11"/>
        <v>-21023.2</v>
      </c>
      <c r="J34" s="33">
        <f t="shared" si="11"/>
        <v>-30333.6</v>
      </c>
      <c r="K34" s="33">
        <f t="shared" si="11"/>
        <v>-48325.2</v>
      </c>
      <c r="L34" s="33">
        <f t="shared" si="9"/>
        <v>-384036.4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-4960.13</v>
      </c>
      <c r="J37" s="17">
        <v>0</v>
      </c>
      <c r="K37" s="17">
        <v>0</v>
      </c>
      <c r="L37" s="33">
        <f t="shared" si="9"/>
        <v>-4960.13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-112638.71000000011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17">
        <v>0</v>
      </c>
      <c r="C51" s="17">
        <v>0</v>
      </c>
      <c r="D51" s="17">
        <v>0</v>
      </c>
      <c r="E51" s="17">
        <v>184139.01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184139.01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679036.7300000002</v>
      </c>
      <c r="C56" s="41">
        <f t="shared" si="16"/>
        <v>528942.5499999999</v>
      </c>
      <c r="D56" s="41">
        <f t="shared" si="16"/>
        <v>1716380.67</v>
      </c>
      <c r="E56" s="41">
        <f t="shared" si="16"/>
        <v>1582791.3499999996</v>
      </c>
      <c r="F56" s="41">
        <f t="shared" si="16"/>
        <v>1439798.9500000002</v>
      </c>
      <c r="G56" s="41">
        <f t="shared" si="16"/>
        <v>843852.6999999998</v>
      </c>
      <c r="H56" s="41">
        <f t="shared" si="16"/>
        <v>507563.55</v>
      </c>
      <c r="I56" s="41">
        <f t="shared" si="16"/>
        <v>603151.04</v>
      </c>
      <c r="J56" s="41">
        <f t="shared" si="16"/>
        <v>744165.1399999999</v>
      </c>
      <c r="K56" s="41">
        <f t="shared" si="16"/>
        <v>932653.33</v>
      </c>
      <c r="L56" s="42">
        <f t="shared" si="14"/>
        <v>9578336.01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679036.73</v>
      </c>
      <c r="C62" s="41">
        <f aca="true" t="shared" si="18" ref="C62:J62">SUM(C63:C74)</f>
        <v>528942.54</v>
      </c>
      <c r="D62" s="41">
        <f t="shared" si="18"/>
        <v>1716380.67</v>
      </c>
      <c r="E62" s="41">
        <f t="shared" si="18"/>
        <v>1582791.35</v>
      </c>
      <c r="F62" s="41">
        <f t="shared" si="18"/>
        <v>1439798.95</v>
      </c>
      <c r="G62" s="41">
        <f t="shared" si="18"/>
        <v>843852.7</v>
      </c>
      <c r="H62" s="41">
        <f t="shared" si="18"/>
        <v>507563.55</v>
      </c>
      <c r="I62" s="41">
        <f>SUM(I63:I79)</f>
        <v>603151.04</v>
      </c>
      <c r="J62" s="41">
        <f t="shared" si="18"/>
        <v>744165.14</v>
      </c>
      <c r="K62" s="41">
        <f>SUM(K63:K76)</f>
        <v>932653.3300000001</v>
      </c>
      <c r="L62" s="46">
        <f>SUM(B62:K62)</f>
        <v>9578336</v>
      </c>
      <c r="M62" s="40"/>
    </row>
    <row r="63" spans="1:13" ht="18.75" customHeight="1">
      <c r="A63" s="47" t="s">
        <v>45</v>
      </c>
      <c r="B63" s="48">
        <v>679036.73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679036.73</v>
      </c>
      <c r="M63"/>
    </row>
    <row r="64" spans="1:13" ht="18.75" customHeight="1">
      <c r="A64" s="47" t="s">
        <v>54</v>
      </c>
      <c r="B64" s="17">
        <v>0</v>
      </c>
      <c r="C64" s="48">
        <v>463142.09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463142.09</v>
      </c>
      <c r="M64"/>
    </row>
    <row r="65" spans="1:13" ht="18.75" customHeight="1">
      <c r="A65" s="47" t="s">
        <v>55</v>
      </c>
      <c r="B65" s="17">
        <v>0</v>
      </c>
      <c r="C65" s="48">
        <v>65800.45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65800.45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1716380.67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1716380.67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1582791.35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1582791.35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1439798.95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1439798.95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843852.7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843852.7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507563.55</v>
      </c>
      <c r="I70" s="17">
        <v>0</v>
      </c>
      <c r="J70" s="17">
        <v>0</v>
      </c>
      <c r="K70" s="17">
        <v>0</v>
      </c>
      <c r="L70" s="46">
        <f t="shared" si="19"/>
        <v>507563.55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603151.04</v>
      </c>
      <c r="J71" s="17">
        <v>0</v>
      </c>
      <c r="K71" s="17">
        <v>0</v>
      </c>
      <c r="L71" s="46">
        <f t="shared" si="19"/>
        <v>603151.04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744165.14</v>
      </c>
      <c r="K72" s="17">
        <v>0</v>
      </c>
      <c r="L72" s="46">
        <f t="shared" si="19"/>
        <v>744165.14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547001.18</v>
      </c>
      <c r="L73" s="46">
        <f t="shared" si="19"/>
        <v>547001.18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385652.15</v>
      </c>
      <c r="L74" s="46">
        <f t="shared" si="19"/>
        <v>385652.15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2024-03-12T17:52:39Z</dcterms:modified>
  <cp:category/>
  <cp:version/>
  <cp:contentType/>
  <cp:contentStatus/>
</cp:coreProperties>
</file>