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<sst xmlns="http://schemas.openxmlformats.org/spreadsheetml/2006/main" count="87" uniqueCount="86">
  <si>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</si>
  <si>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</si>
  <si>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</si>
  <si>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</si>
  <si>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</si>
  <si>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</si>
  <si>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</si>
  <si>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</si>
  <si>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</si>
  <si>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</si>
  <si>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</si>
  <si>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</si>
  <si>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</si>
  <si>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</si>
  <si>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</si>
  <si>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</si>
  <si>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</si>
  <si>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</si>
  <si>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</si>
  <si>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</si>
  <si>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</si>
  <si>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</si>
  <si>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</si>
  <si>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</si>
  <si>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</si>
  <si>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</si>
  <si>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</si>
  <si>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</si>
  <si>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</si>
  <si>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</si>
  <si>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</si>
  <si>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</si>
  <si>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</si>
  <si>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</si>
  <si>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</si>
  <si>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</si>
  <si>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</si>
  <si>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</si>
  <si>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</si>
  <si>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</si>
  <si>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</si>
  <si>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</si>
  <si>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</si>
  <si>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</si>
  <si>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</si>
  <si>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</si>
  <si>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</si>
  <si>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</si>
  <si>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</si>
  <si>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</si>
  <si>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</si>
  <si>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</si>
  <si>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</si>
  <si>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</si>
  <si>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</si>
  <si>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</si>
  <si>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</si>
  <si>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</si>
  <si>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</si>
  <si>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</si>
  <si>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</si>
  <si>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</si>
  <si>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</si>
  <si>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</si>
  <si>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</si>
  <si>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</si>
  <si>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</si>
  <si>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</si>
  <si>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</si>
  <si>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</si>
  <si>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</si>
  <si>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</si>
  <si>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</si>
  <si>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</si>
  <si>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</si>
  <si>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</si>
  <si>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</si>
  <si>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</si>
  <si>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</si>
  <si>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</si>
  <si>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</si>
  <si>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</si>
  <si>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</si>
  <si>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</si>
  <si>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04/03/24 - VENCIMENTO 11/03/24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</si>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</sst>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86085</v>
      </c>
      <c r="C7" s="10">
        <f aca="true" t="shared" si="0" ref="C7:K7">C8+C11</f>
        <v>107698</v>
      </c>
      <c r="D7" s="10">
        <f t="shared" si="0"/>
        <v>331583</v>
      </c>
      <c r="E7" s="10">
        <f t="shared" si="0"/>
        <v>254616</v>
      </c>
      <c r="F7" s="10">
        <f t="shared" si="0"/>
        <v>277174</v>
      </c>
      <c r="G7" s="10">
        <f t="shared" si="0"/>
        <v>156401</v>
      </c>
      <c r="H7" s="10">
        <f t="shared" si="0"/>
        <v>94044</v>
      </c>
      <c r="I7" s="10">
        <f t="shared" si="0"/>
        <v>119971</v>
      </c>
      <c r="J7" s="10">
        <f t="shared" si="0"/>
        <v>126884</v>
      </c>
      <c r="K7" s="10">
        <f t="shared" si="0"/>
        <v>221534</v>
      </c>
      <c r="L7" s="10">
        <f aca="true" t="shared" si="1" ref="L7:L13">SUM(B7:K7)</f>
        <v>1775990</v>
      </c>
      <c r="M7" s="11"/>
    </row>
    <row r="8" spans="1:13" ht="17.25" customHeight="1">
      <c r="A8" s="12" t="s">
        <v>81</v>
      </c>
      <c r="B8" s="13">
        <f>B9+B10</f>
        <v>5032</v>
      </c>
      <c r="C8" s="13">
        <f aca="true" t="shared" si="2" ref="C8:K8">C9+C10</f>
        <v>5256</v>
      </c>
      <c r="D8" s="13">
        <f t="shared" si="2"/>
        <v>17024</v>
      </c>
      <c r="E8" s="13">
        <f t="shared" si="2"/>
        <v>11576</v>
      </c>
      <c r="F8" s="13">
        <f t="shared" si="2"/>
        <v>11024</v>
      </c>
      <c r="G8" s="13">
        <f t="shared" si="2"/>
        <v>8806</v>
      </c>
      <c r="H8" s="13">
        <f t="shared" si="2"/>
        <v>4457</v>
      </c>
      <c r="I8" s="13">
        <f t="shared" si="2"/>
        <v>4548</v>
      </c>
      <c r="J8" s="13">
        <f t="shared" si="2"/>
        <v>7050</v>
      </c>
      <c r="K8" s="13">
        <f t="shared" si="2"/>
        <v>10335</v>
      </c>
      <c r="L8" s="13">
        <f t="shared" si="1"/>
        <v>85108</v>
      </c>
      <c r="M8"/>
    </row>
    <row r="9" spans="1:13" ht="17.25" customHeight="1">
      <c r="A9" s="14" t="s">
        <v>18</v>
      </c>
      <c r="B9" s="15">
        <v>5031</v>
      </c>
      <c r="C9" s="15">
        <v>5256</v>
      </c>
      <c r="D9" s="15">
        <v>17024</v>
      </c>
      <c r="E9" s="15">
        <v>11574</v>
      </c>
      <c r="F9" s="15">
        <v>11024</v>
      </c>
      <c r="G9" s="15">
        <v>8806</v>
      </c>
      <c r="H9" s="15">
        <v>4375</v>
      </c>
      <c r="I9" s="15">
        <v>4548</v>
      </c>
      <c r="J9" s="15">
        <v>7050</v>
      </c>
      <c r="K9" s="15">
        <v>10335</v>
      </c>
      <c r="L9" s="13">
        <f t="shared" si="1"/>
        <v>85023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82</v>
      </c>
      <c r="I10" s="15">
        <v>0</v>
      </c>
      <c r="J10" s="15">
        <v>0</v>
      </c>
      <c r="K10" s="15">
        <v>0</v>
      </c>
      <c r="L10" s="13">
        <f t="shared" si="1"/>
        <v>85</v>
      </c>
      <c r="M10"/>
    </row>
    <row r="11" spans="1:13" ht="17.25" customHeight="1">
      <c r="A11" s="12" t="s">
        <v>70</v>
      </c>
      <c r="B11" s="15">
        <v>81053</v>
      </c>
      <c r="C11" s="15">
        <v>102442</v>
      </c>
      <c r="D11" s="15">
        <v>314559</v>
      </c>
      <c r="E11" s="15">
        <v>243040</v>
      </c>
      <c r="F11" s="15">
        <v>266150</v>
      </c>
      <c r="G11" s="15">
        <v>147595</v>
      </c>
      <c r="H11" s="15">
        <v>89587</v>
      </c>
      <c r="I11" s="15">
        <v>115423</v>
      </c>
      <c r="J11" s="15">
        <v>119834</v>
      </c>
      <c r="K11" s="15">
        <v>211199</v>
      </c>
      <c r="L11" s="13">
        <f t="shared" si="1"/>
        <v>1690882</v>
      </c>
      <c r="M11" s="60"/>
    </row>
    <row r="12" spans="1:13" ht="17.25" customHeight="1">
      <c r="A12" s="14" t="s">
        <v>83</v>
      </c>
      <c r="B12" s="15">
        <v>9353</v>
      </c>
      <c r="C12" s="15">
        <v>7541</v>
      </c>
      <c r="D12" s="15">
        <v>27422</v>
      </c>
      <c r="E12" s="15">
        <v>24353</v>
      </c>
      <c r="F12" s="15">
        <v>22871</v>
      </c>
      <c r="G12" s="15">
        <v>13602</v>
      </c>
      <c r="H12" s="15">
        <v>7816</v>
      </c>
      <c r="I12" s="15">
        <v>7046</v>
      </c>
      <c r="J12" s="15">
        <v>8593</v>
      </c>
      <c r="K12" s="15">
        <v>14019</v>
      </c>
      <c r="L12" s="13">
        <f t="shared" si="1"/>
        <v>142616</v>
      </c>
      <c r="M12" s="60"/>
    </row>
    <row r="13" spans="1:13" ht="17.25" customHeight="1">
      <c r="A13" s="14" t="s">
        <v>71</v>
      </c>
      <c r="B13" s="15">
        <f>+B11-B12</f>
        <v>71700</v>
      </c>
      <c r="C13" s="15">
        <f aca="true" t="shared" si="3" ref="C13:K13">+C11-C12</f>
        <v>94901</v>
      </c>
      <c r="D13" s="15">
        <f t="shared" si="3"/>
        <v>287137</v>
      </c>
      <c r="E13" s="15">
        <f t="shared" si="3"/>
        <v>218687</v>
      </c>
      <c r="F13" s="15">
        <f t="shared" si="3"/>
        <v>243279</v>
      </c>
      <c r="G13" s="15">
        <f t="shared" si="3"/>
        <v>133993</v>
      </c>
      <c r="H13" s="15">
        <f t="shared" si="3"/>
        <v>81771</v>
      </c>
      <c r="I13" s="15">
        <f t="shared" si="3"/>
        <v>108377</v>
      </c>
      <c r="J13" s="15">
        <f t="shared" si="3"/>
        <v>111241</v>
      </c>
      <c r="K13" s="15">
        <f t="shared" si="3"/>
        <v>197180</v>
      </c>
      <c r="L13" s="13">
        <f t="shared" si="1"/>
        <v>1548266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1.222001616660545</v>
      </c>
      <c r="C18" s="22">
        <v>1.189463896242865</v>
      </c>
      <c r="D18" s="22">
        <v>1.047338975651385</v>
      </c>
      <c r="E18" s="22">
        <v>1.104219834519218</v>
      </c>
      <c r="F18" s="22">
        <v>1.16079190009273</v>
      </c>
      <c r="G18" s="22">
        <v>1.119098829999712</v>
      </c>
      <c r="H18" s="22">
        <v>1.012213960553095</v>
      </c>
      <c r="I18" s="22">
        <v>1.148607153398399</v>
      </c>
      <c r="J18" s="22">
        <v>1.235712456377544</v>
      </c>
      <c r="K18" s="22">
        <v>1.088938676292796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807444.09</v>
      </c>
      <c r="C20" s="25">
        <f aca="true" t="shared" si="4" ref="C20:K20">SUM(C21:C30)</f>
        <v>545881.03</v>
      </c>
      <c r="D20" s="25">
        <f t="shared" si="4"/>
        <v>1776886.4200000002</v>
      </c>
      <c r="E20" s="25">
        <f t="shared" si="4"/>
        <v>1440238.06</v>
      </c>
      <c r="F20" s="25">
        <f t="shared" si="4"/>
        <v>1475195.67</v>
      </c>
      <c r="G20" s="25">
        <f t="shared" si="4"/>
        <v>878690.36</v>
      </c>
      <c r="H20" s="25">
        <f t="shared" si="4"/>
        <v>529218.4600000001</v>
      </c>
      <c r="I20" s="25">
        <f t="shared" si="4"/>
        <v>625534.1300000001</v>
      </c>
      <c r="J20" s="25">
        <f t="shared" si="4"/>
        <v>771806.3600000001</v>
      </c>
      <c r="K20" s="25">
        <f t="shared" si="4"/>
        <v>967799.4299999999</v>
      </c>
      <c r="L20" s="25">
        <f>SUM(B20:K20)</f>
        <v>9818694.01</v>
      </c>
      <c r="M20"/>
    </row>
    <row r="21" spans="1:13" ht="17.25" customHeight="1">
      <c r="A21" s="26" t="s">
        <v>22</v>
      </c>
      <c r="B21" s="56">
        <f>ROUND((B15+B16)*B7,2)</f>
        <v>630736.19</v>
      </c>
      <c r="C21" s="56">
        <f aca="true" t="shared" si="5" ref="C21:K21">ROUND((C15+C16)*C7,2)</f>
        <v>444286.56</v>
      </c>
      <c r="D21" s="56">
        <f t="shared" si="5"/>
        <v>1628039.37</v>
      </c>
      <c r="E21" s="56">
        <f t="shared" si="5"/>
        <v>1266307.21</v>
      </c>
      <c r="F21" s="56">
        <f t="shared" si="5"/>
        <v>1218013.43</v>
      </c>
      <c r="G21" s="56">
        <f t="shared" si="5"/>
        <v>755713.99</v>
      </c>
      <c r="H21" s="56">
        <f t="shared" si="5"/>
        <v>500549.19</v>
      </c>
      <c r="I21" s="56">
        <f t="shared" si="5"/>
        <v>529420.03</v>
      </c>
      <c r="J21" s="56">
        <f t="shared" si="5"/>
        <v>603028.9</v>
      </c>
      <c r="K21" s="56">
        <f t="shared" si="5"/>
        <v>859773.45</v>
      </c>
      <c r="L21" s="33">
        <f aca="true" t="shared" si="6" ref="L21:L29">SUM(B21:K21)</f>
        <v>8435868.32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140024.45</v>
      </c>
      <c r="C22" s="33">
        <f t="shared" si="7"/>
        <v>84176.26</v>
      </c>
      <c r="D22" s="33">
        <f t="shared" si="7"/>
        <v>77069.72</v>
      </c>
      <c r="E22" s="33">
        <f t="shared" si="7"/>
        <v>131974.33</v>
      </c>
      <c r="F22" s="33">
        <f t="shared" si="7"/>
        <v>195846.69</v>
      </c>
      <c r="G22" s="33">
        <f t="shared" si="7"/>
        <v>90004.65</v>
      </c>
      <c r="H22" s="33">
        <f t="shared" si="7"/>
        <v>6113.69</v>
      </c>
      <c r="I22" s="33">
        <f t="shared" si="7"/>
        <v>78675.6</v>
      </c>
      <c r="J22" s="33">
        <f t="shared" si="7"/>
        <v>142141.42</v>
      </c>
      <c r="K22" s="33">
        <f t="shared" si="7"/>
        <v>76467.11</v>
      </c>
      <c r="L22" s="33">
        <f t="shared" si="6"/>
        <v>1022493.9199999999</v>
      </c>
      <c r="M22"/>
    </row>
    <row r="23" spans="1:13" ht="17.25" customHeight="1">
      <c r="A23" s="27" t="s">
        <v>24</v>
      </c>
      <c r="B23" s="33">
        <v>2722.41</v>
      </c>
      <c r="C23" s="33">
        <v>14856.55</v>
      </c>
      <c r="D23" s="33">
        <v>65637.1</v>
      </c>
      <c r="E23" s="33">
        <v>36363.78</v>
      </c>
      <c r="F23" s="33">
        <v>55636.13</v>
      </c>
      <c r="G23" s="33">
        <v>31732.69</v>
      </c>
      <c r="H23" s="33">
        <v>20021.64</v>
      </c>
      <c r="I23" s="33">
        <v>14754.36</v>
      </c>
      <c r="J23" s="33">
        <v>21982.4</v>
      </c>
      <c r="K23" s="33">
        <v>26572.3</v>
      </c>
      <c r="L23" s="33">
        <f t="shared" si="6"/>
        <v>290279.36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645.35</v>
      </c>
      <c r="C26" s="33">
        <v>435.68</v>
      </c>
      <c r="D26" s="33">
        <v>1418.67</v>
      </c>
      <c r="E26" s="33">
        <v>1149.1</v>
      </c>
      <c r="F26" s="33">
        <v>1176.33</v>
      </c>
      <c r="G26" s="33">
        <v>699.81</v>
      </c>
      <c r="H26" s="33">
        <v>422.06</v>
      </c>
      <c r="I26" s="33">
        <v>498.3</v>
      </c>
      <c r="J26" s="33">
        <v>615.39</v>
      </c>
      <c r="K26" s="33">
        <v>773.33</v>
      </c>
      <c r="L26" s="33">
        <f t="shared" si="6"/>
        <v>7834.0199999999995</v>
      </c>
      <c r="M26" s="60"/>
    </row>
    <row r="27" spans="1:13" ht="17.25" customHeight="1">
      <c r="A27" s="27" t="s">
        <v>74</v>
      </c>
      <c r="B27" s="33">
        <v>326.56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233.11</v>
      </c>
      <c r="I27" s="33">
        <v>283.54</v>
      </c>
      <c r="J27" s="33">
        <v>341.74</v>
      </c>
      <c r="K27" s="33">
        <v>460.78</v>
      </c>
      <c r="L27" s="33">
        <f t="shared" si="6"/>
        <v>4362.7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31072.21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31072.21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-129006.98999999999</v>
      </c>
      <c r="C32" s="33">
        <f t="shared" si="8"/>
        <v>-23126.4</v>
      </c>
      <c r="D32" s="33">
        <f t="shared" si="8"/>
        <v>-74905.6</v>
      </c>
      <c r="E32" s="33">
        <f t="shared" si="8"/>
        <v>-56693.72000000011</v>
      </c>
      <c r="F32" s="33">
        <f t="shared" si="8"/>
        <v>-48505.6</v>
      </c>
      <c r="G32" s="33">
        <f t="shared" si="8"/>
        <v>-38746.4</v>
      </c>
      <c r="H32" s="33">
        <f t="shared" si="8"/>
        <v>-19250</v>
      </c>
      <c r="I32" s="33">
        <f t="shared" si="8"/>
        <v>-25384.82</v>
      </c>
      <c r="J32" s="33">
        <f t="shared" si="8"/>
        <v>-31020</v>
      </c>
      <c r="K32" s="33">
        <f t="shared" si="8"/>
        <v>-45474</v>
      </c>
      <c r="L32" s="33">
        <f aca="true" t="shared" si="9" ref="L32:L39">SUM(B32:K32)</f>
        <v>-492113.5300000001</v>
      </c>
      <c r="M32"/>
    </row>
    <row r="33" spans="1:13" ht="18.75" customHeight="1">
      <c r="A33" s="27" t="s">
        <v>28</v>
      </c>
      <c r="B33" s="33">
        <f>B34+B35+B36+B37</f>
        <v>-22136.4</v>
      </c>
      <c r="C33" s="33">
        <f aca="true" t="shared" si="10" ref="C33:K33">C34+C35+C36+C37</f>
        <v>-23126.4</v>
      </c>
      <c r="D33" s="33">
        <f t="shared" si="10"/>
        <v>-74905.6</v>
      </c>
      <c r="E33" s="33">
        <f t="shared" si="10"/>
        <v>-50925.6</v>
      </c>
      <c r="F33" s="33">
        <f t="shared" si="10"/>
        <v>-48505.6</v>
      </c>
      <c r="G33" s="33">
        <f t="shared" si="10"/>
        <v>-38746.4</v>
      </c>
      <c r="H33" s="33">
        <f t="shared" si="10"/>
        <v>-19250</v>
      </c>
      <c r="I33" s="33">
        <f t="shared" si="10"/>
        <v>-25384.82</v>
      </c>
      <c r="J33" s="33">
        <f t="shared" si="10"/>
        <v>-31020</v>
      </c>
      <c r="K33" s="33">
        <f t="shared" si="10"/>
        <v>-45474</v>
      </c>
      <c r="L33" s="33">
        <f t="shared" si="9"/>
        <v>-379474.82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-22136.4</v>
      </c>
      <c r="C34" s="33">
        <f t="shared" si="11"/>
        <v>-23126.4</v>
      </c>
      <c r="D34" s="33">
        <f t="shared" si="11"/>
        <v>-74905.6</v>
      </c>
      <c r="E34" s="33">
        <f t="shared" si="11"/>
        <v>-50925.6</v>
      </c>
      <c r="F34" s="33">
        <f t="shared" si="11"/>
        <v>-48505.6</v>
      </c>
      <c r="G34" s="33">
        <f t="shared" si="11"/>
        <v>-38746.4</v>
      </c>
      <c r="H34" s="33">
        <f t="shared" si="11"/>
        <v>-19250</v>
      </c>
      <c r="I34" s="33">
        <f t="shared" si="11"/>
        <v>-20011.2</v>
      </c>
      <c r="J34" s="33">
        <f t="shared" si="11"/>
        <v>-31020</v>
      </c>
      <c r="K34" s="33">
        <f t="shared" si="11"/>
        <v>-45474</v>
      </c>
      <c r="L34" s="33">
        <f t="shared" si="9"/>
        <v>-374101.2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-5373.62</v>
      </c>
      <c r="J37" s="17">
        <v>0</v>
      </c>
      <c r="K37" s="17">
        <v>0</v>
      </c>
      <c r="L37" s="33">
        <f t="shared" si="9"/>
        <v>-5373.62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-112638.71000000011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678437.1</v>
      </c>
      <c r="C56" s="41">
        <f t="shared" si="16"/>
        <v>522754.63</v>
      </c>
      <c r="D56" s="41">
        <f t="shared" si="16"/>
        <v>1701980.82</v>
      </c>
      <c r="E56" s="41">
        <f t="shared" si="16"/>
        <v>1383544.3399999999</v>
      </c>
      <c r="F56" s="41">
        <f t="shared" si="16"/>
        <v>1426690.0699999998</v>
      </c>
      <c r="G56" s="41">
        <f t="shared" si="16"/>
        <v>839943.96</v>
      </c>
      <c r="H56" s="41">
        <f t="shared" si="16"/>
        <v>509968.4600000001</v>
      </c>
      <c r="I56" s="41">
        <f t="shared" si="16"/>
        <v>600149.3100000002</v>
      </c>
      <c r="J56" s="41">
        <f t="shared" si="16"/>
        <v>740786.3600000001</v>
      </c>
      <c r="K56" s="41">
        <f t="shared" si="16"/>
        <v>922325.4299999999</v>
      </c>
      <c r="L56" s="42">
        <f t="shared" si="14"/>
        <v>9326580.479999999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678437.1</v>
      </c>
      <c r="C62" s="41">
        <f aca="true" t="shared" si="18" ref="C62:J62">SUM(C63:C74)</f>
        <v>522754.63</v>
      </c>
      <c r="D62" s="41">
        <f t="shared" si="18"/>
        <v>1701980.82</v>
      </c>
      <c r="E62" s="41">
        <f t="shared" si="18"/>
        <v>1383544.34</v>
      </c>
      <c r="F62" s="41">
        <f t="shared" si="18"/>
        <v>1426690.07</v>
      </c>
      <c r="G62" s="41">
        <f t="shared" si="18"/>
        <v>839943.96</v>
      </c>
      <c r="H62" s="41">
        <f t="shared" si="18"/>
        <v>509968.46</v>
      </c>
      <c r="I62" s="41">
        <f>SUM(I63:I79)</f>
        <v>600149.31</v>
      </c>
      <c r="J62" s="41">
        <f t="shared" si="18"/>
        <v>740786.36</v>
      </c>
      <c r="K62" s="41">
        <f>SUM(K63:K76)</f>
        <v>922325.4299999999</v>
      </c>
      <c r="L62" s="46">
        <f>SUM(B62:K62)</f>
        <v>9326580.479999999</v>
      </c>
      <c r="M62" s="40"/>
    </row>
    <row r="63" spans="1:13" ht="18.75" customHeight="1">
      <c r="A63" s="47" t="s">
        <v>46</v>
      </c>
      <c r="B63" s="48">
        <v>678437.1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678437.1</v>
      </c>
      <c r="M63"/>
    </row>
    <row r="64" spans="1:13" ht="18.75" customHeight="1">
      <c r="A64" s="47" t="s">
        <v>55</v>
      </c>
      <c r="B64" s="17">
        <v>0</v>
      </c>
      <c r="C64" s="48">
        <v>459135.39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459135.39</v>
      </c>
      <c r="M64"/>
    </row>
    <row r="65" spans="1:13" ht="18.75" customHeight="1">
      <c r="A65" s="47" t="s">
        <v>56</v>
      </c>
      <c r="B65" s="17">
        <v>0</v>
      </c>
      <c r="C65" s="48">
        <v>63619.24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63619.24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1701980.82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1701980.82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1383544.34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1383544.34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1426690.07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1426690.07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839943.96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839943.96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509968.46</v>
      </c>
      <c r="I70" s="17">
        <v>0</v>
      </c>
      <c r="J70" s="17">
        <v>0</v>
      </c>
      <c r="K70" s="17">
        <v>0</v>
      </c>
      <c r="L70" s="46">
        <f t="shared" si="19"/>
        <v>509968.46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600149.31</v>
      </c>
      <c r="J71" s="17">
        <v>0</v>
      </c>
      <c r="K71" s="17">
        <v>0</v>
      </c>
      <c r="L71" s="46">
        <f t="shared" si="19"/>
        <v>600149.31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740786.36</v>
      </c>
      <c r="K72" s="17">
        <v>0</v>
      </c>
      <c r="L72" s="46">
        <f t="shared" si="19"/>
        <v>740786.36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540482.7</v>
      </c>
      <c r="L73" s="46">
        <f t="shared" si="19"/>
        <v>540482.7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381842.73</v>
      </c>
      <c r="L74" s="46">
        <f t="shared" si="19"/>
        <v>381842.73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2024-03-08T14:53:04Z</dcterms:modified>
  <cp:category/>
  <cp:version/>
  <cp:contentType/>
  <cp:contentStatus/>
</cp:coreProperties>
</file>