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<sst xmlns="http://schemas.openxmlformats.org/spreadsheetml/2006/main" count="87" uniqueCount="86">
  <si>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</si>
  <si>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</si>
  <si>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</si>
  <si>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</si>
  <si>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</si>
  <si>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</si>
  <si>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</si>
  <si>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</si>
  <si>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</si>
  <si>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</si>
  <si>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</si>
  <si>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</si>
  <si>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</si>
  <si>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</si>
  <si>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</si>
  <si>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</si>
  <si>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</si>
  <si>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</si>
  <si>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</si>
  <si>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</si>
  <si>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</si>
  <si>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</si>
  <si>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</si>
  <si>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</si>
  <si>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</si>
  <si>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</si>
  <si>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</si>
  <si>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</si>
  <si>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</si>
  <si>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</si>
  <si>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</si>
  <si>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</si>
  <si>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</si>
  <si>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</si>
  <si>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</si>
  <si>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</si>
  <si>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</si>
  <si>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</si>
  <si>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</si>
  <si>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</si>
  <si>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</si>
  <si>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</si>
  <si>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</si>
  <si>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</si>
  <si>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</si>
  <si>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</si>
  <si>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</si>
  <si>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</si>
  <si>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</si>
  <si>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</si>
  <si>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</si>
  <si>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</si>
  <si>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</si>
  <si>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</si>
  <si>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</si>
  <si>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</si>
  <si>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</si>
  <si>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</si>
  <si>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</si>
  <si>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</si>
  <si>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</si>
  <si>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</si>
  <si>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</si>
  <si>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</si>
  <si>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</si>
  <si>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</si>
  <si>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</si>
  <si>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</si>
  <si>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</si>
  <si>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</si>
  <si>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</si>
  <si>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</si>
  <si>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</si>
  <si>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</si>
  <si>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</si>
  <si>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</si>
  <si>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</si>
  <si>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</si>
  <si>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</si>
  <si>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</si>
  <si>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</si>
  <si>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</si>
  <si>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</si>
  <si>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</si>
  <si>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02/03/24 - VENCIMENTO 08/03/24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</si>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</sst>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47675</v>
      </c>
      <c r="C7" s="10">
        <f aca="true" t="shared" si="0" ref="C7:K7">C8+C11</f>
        <v>61164</v>
      </c>
      <c r="D7" s="10">
        <f t="shared" si="0"/>
        <v>188522</v>
      </c>
      <c r="E7" s="10">
        <f t="shared" si="0"/>
        <v>142268</v>
      </c>
      <c r="F7" s="10">
        <f t="shared" si="0"/>
        <v>162132</v>
      </c>
      <c r="G7" s="10">
        <f t="shared" si="0"/>
        <v>77061</v>
      </c>
      <c r="H7" s="10">
        <f t="shared" si="0"/>
        <v>42828</v>
      </c>
      <c r="I7" s="10">
        <f t="shared" si="0"/>
        <v>71847</v>
      </c>
      <c r="J7" s="10">
        <f t="shared" si="0"/>
        <v>47545</v>
      </c>
      <c r="K7" s="10">
        <f t="shared" si="0"/>
        <v>127241</v>
      </c>
      <c r="L7" s="10">
        <f aca="true" t="shared" si="1" ref="L7:L13">SUM(B7:K7)</f>
        <v>968283</v>
      </c>
      <c r="M7" s="11"/>
    </row>
    <row r="8" spans="1:13" ht="17.25" customHeight="1">
      <c r="A8" s="12" t="s">
        <v>81</v>
      </c>
      <c r="B8" s="13">
        <f>B9+B10</f>
        <v>3531</v>
      </c>
      <c r="C8" s="13">
        <f aca="true" t="shared" si="2" ref="C8:K8">C9+C10</f>
        <v>3643</v>
      </c>
      <c r="D8" s="13">
        <f t="shared" si="2"/>
        <v>11808</v>
      </c>
      <c r="E8" s="13">
        <f t="shared" si="2"/>
        <v>8632</v>
      </c>
      <c r="F8" s="13">
        <f t="shared" si="2"/>
        <v>8409</v>
      </c>
      <c r="G8" s="13">
        <f t="shared" si="2"/>
        <v>5266</v>
      </c>
      <c r="H8" s="13">
        <f t="shared" si="2"/>
        <v>2476</v>
      </c>
      <c r="I8" s="13">
        <f t="shared" si="2"/>
        <v>3254</v>
      </c>
      <c r="J8" s="13">
        <f t="shared" si="2"/>
        <v>2970</v>
      </c>
      <c r="K8" s="13">
        <f t="shared" si="2"/>
        <v>6825</v>
      </c>
      <c r="L8" s="13">
        <f t="shared" si="1"/>
        <v>56814</v>
      </c>
      <c r="M8"/>
    </row>
    <row r="9" spans="1:13" ht="17.25" customHeight="1">
      <c r="A9" s="14" t="s">
        <v>18</v>
      </c>
      <c r="B9" s="15">
        <v>3530</v>
      </c>
      <c r="C9" s="15">
        <v>3643</v>
      </c>
      <c r="D9" s="15">
        <v>11808</v>
      </c>
      <c r="E9" s="15">
        <v>8631</v>
      </c>
      <c r="F9" s="15">
        <v>8409</v>
      </c>
      <c r="G9" s="15">
        <v>5266</v>
      </c>
      <c r="H9" s="15">
        <v>2440</v>
      </c>
      <c r="I9" s="15">
        <v>3254</v>
      </c>
      <c r="J9" s="15">
        <v>2970</v>
      </c>
      <c r="K9" s="15">
        <v>6825</v>
      </c>
      <c r="L9" s="13">
        <f t="shared" si="1"/>
        <v>56776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36</v>
      </c>
      <c r="I10" s="15">
        <v>0</v>
      </c>
      <c r="J10" s="15">
        <v>0</v>
      </c>
      <c r="K10" s="15">
        <v>0</v>
      </c>
      <c r="L10" s="13">
        <f t="shared" si="1"/>
        <v>38</v>
      </c>
      <c r="M10"/>
    </row>
    <row r="11" spans="1:13" ht="17.25" customHeight="1">
      <c r="A11" s="12" t="s">
        <v>70</v>
      </c>
      <c r="B11" s="15">
        <v>44144</v>
      </c>
      <c r="C11" s="15">
        <v>57521</v>
      </c>
      <c r="D11" s="15">
        <v>176714</v>
      </c>
      <c r="E11" s="15">
        <v>133636</v>
      </c>
      <c r="F11" s="15">
        <v>153723</v>
      </c>
      <c r="G11" s="15">
        <v>71795</v>
      </c>
      <c r="H11" s="15">
        <v>40352</v>
      </c>
      <c r="I11" s="15">
        <v>68593</v>
      </c>
      <c r="J11" s="15">
        <v>44575</v>
      </c>
      <c r="K11" s="15">
        <v>120416</v>
      </c>
      <c r="L11" s="13">
        <f t="shared" si="1"/>
        <v>911469</v>
      </c>
      <c r="M11" s="60"/>
    </row>
    <row r="12" spans="1:13" ht="17.25" customHeight="1">
      <c r="A12" s="14" t="s">
        <v>83</v>
      </c>
      <c r="B12" s="15">
        <v>5835</v>
      </c>
      <c r="C12" s="15">
        <v>5130</v>
      </c>
      <c r="D12" s="15">
        <v>16708</v>
      </c>
      <c r="E12" s="15">
        <v>14859</v>
      </c>
      <c r="F12" s="15">
        <v>15196</v>
      </c>
      <c r="G12" s="15">
        <v>7832</v>
      </c>
      <c r="H12" s="15">
        <v>4054</v>
      </c>
      <c r="I12" s="15">
        <v>4085</v>
      </c>
      <c r="J12" s="15">
        <v>3489</v>
      </c>
      <c r="K12" s="15">
        <v>8419</v>
      </c>
      <c r="L12" s="13">
        <f t="shared" si="1"/>
        <v>85607</v>
      </c>
      <c r="M12" s="60"/>
    </row>
    <row r="13" spans="1:13" ht="17.25" customHeight="1">
      <c r="A13" s="14" t="s">
        <v>71</v>
      </c>
      <c r="B13" s="15">
        <f>+B11-B12</f>
        <v>38309</v>
      </c>
      <c r="C13" s="15">
        <f aca="true" t="shared" si="3" ref="C13:K13">+C11-C12</f>
        <v>52391</v>
      </c>
      <c r="D13" s="15">
        <f t="shared" si="3"/>
        <v>160006</v>
      </c>
      <c r="E13" s="15">
        <f t="shared" si="3"/>
        <v>118777</v>
      </c>
      <c r="F13" s="15">
        <f t="shared" si="3"/>
        <v>138527</v>
      </c>
      <c r="G13" s="15">
        <f t="shared" si="3"/>
        <v>63963</v>
      </c>
      <c r="H13" s="15">
        <f t="shared" si="3"/>
        <v>36298</v>
      </c>
      <c r="I13" s="15">
        <f t="shared" si="3"/>
        <v>64508</v>
      </c>
      <c r="J13" s="15">
        <f t="shared" si="3"/>
        <v>41086</v>
      </c>
      <c r="K13" s="15">
        <f t="shared" si="3"/>
        <v>111997</v>
      </c>
      <c r="L13" s="13">
        <f t="shared" si="1"/>
        <v>825862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1.188993460185542</v>
      </c>
      <c r="C18" s="22">
        <v>1.155080469291358</v>
      </c>
      <c r="D18" s="22">
        <v>1.054329880020498</v>
      </c>
      <c r="E18" s="22">
        <v>1.125232452628291</v>
      </c>
      <c r="F18" s="22">
        <v>1.204532950682226</v>
      </c>
      <c r="G18" s="22">
        <v>1.105776543787528</v>
      </c>
      <c r="H18" s="22">
        <v>1.027076227045708</v>
      </c>
      <c r="I18" s="22">
        <v>1.108370589171534</v>
      </c>
      <c r="J18" s="22">
        <v>1.253533536099406</v>
      </c>
      <c r="K18" s="22">
        <v>1.10229523987171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450183.69</v>
      </c>
      <c r="C20" s="25">
        <f aca="true" t="shared" si="4" ref="C20:K20">SUM(C21:C30)</f>
        <v>302494.80999999994</v>
      </c>
      <c r="D20" s="25">
        <f t="shared" si="4"/>
        <v>1026540.2600000001</v>
      </c>
      <c r="E20" s="25">
        <f t="shared" si="4"/>
        <v>830369.5500000002</v>
      </c>
      <c r="F20" s="25">
        <f t="shared" si="4"/>
        <v>899152.34</v>
      </c>
      <c r="G20" s="25">
        <f t="shared" si="4"/>
        <v>431425.54000000004</v>
      </c>
      <c r="H20" s="25">
        <f t="shared" si="4"/>
        <v>246370.08999999997</v>
      </c>
      <c r="I20" s="25">
        <f t="shared" si="4"/>
        <v>363548.70999999996</v>
      </c>
      <c r="J20" s="25">
        <f t="shared" si="4"/>
        <v>298005.98999999993</v>
      </c>
      <c r="K20" s="25">
        <f t="shared" si="4"/>
        <v>568578.23</v>
      </c>
      <c r="L20" s="25">
        <f>SUM(B20:K20)</f>
        <v>5416669.210000001</v>
      </c>
      <c r="M20"/>
    </row>
    <row r="21" spans="1:13" ht="17.25" customHeight="1">
      <c r="A21" s="26" t="s">
        <v>22</v>
      </c>
      <c r="B21" s="56">
        <f>ROUND((B15+B16)*B7,2)</f>
        <v>349309.96</v>
      </c>
      <c r="C21" s="56">
        <f aca="true" t="shared" si="5" ref="C21:K21">ROUND((C15+C16)*C7,2)</f>
        <v>252319.85</v>
      </c>
      <c r="D21" s="56">
        <f t="shared" si="5"/>
        <v>925624.17</v>
      </c>
      <c r="E21" s="56">
        <f t="shared" si="5"/>
        <v>707555.67</v>
      </c>
      <c r="F21" s="56">
        <f t="shared" si="5"/>
        <v>712472.86</v>
      </c>
      <c r="G21" s="56">
        <f t="shared" si="5"/>
        <v>372351.05</v>
      </c>
      <c r="H21" s="56">
        <f t="shared" si="5"/>
        <v>227952.03</v>
      </c>
      <c r="I21" s="56">
        <f t="shared" si="5"/>
        <v>317053.63</v>
      </c>
      <c r="J21" s="56">
        <f t="shared" si="5"/>
        <v>225962.37</v>
      </c>
      <c r="K21" s="56">
        <f t="shared" si="5"/>
        <v>493822.32</v>
      </c>
      <c r="L21" s="33">
        <f aca="true" t="shared" si="6" ref="L21:L29">SUM(B21:K21)</f>
        <v>4584423.909999999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66017.3</v>
      </c>
      <c r="C22" s="33">
        <f t="shared" si="7"/>
        <v>39129.88</v>
      </c>
      <c r="D22" s="33">
        <f t="shared" si="7"/>
        <v>50289.05</v>
      </c>
      <c r="E22" s="33">
        <f t="shared" si="7"/>
        <v>88608.93</v>
      </c>
      <c r="F22" s="33">
        <f t="shared" si="7"/>
        <v>145724.18</v>
      </c>
      <c r="G22" s="33">
        <f t="shared" si="7"/>
        <v>39386.01</v>
      </c>
      <c r="H22" s="33">
        <f t="shared" si="7"/>
        <v>6172.08</v>
      </c>
      <c r="I22" s="33">
        <f t="shared" si="7"/>
        <v>34359.29</v>
      </c>
      <c r="J22" s="33">
        <f t="shared" si="7"/>
        <v>57289.04</v>
      </c>
      <c r="K22" s="33">
        <f t="shared" si="7"/>
        <v>50515.67</v>
      </c>
      <c r="L22" s="33">
        <f t="shared" si="6"/>
        <v>577491.43</v>
      </c>
      <c r="M22"/>
    </row>
    <row r="23" spans="1:13" ht="17.25" customHeight="1">
      <c r="A23" s="27" t="s">
        <v>24</v>
      </c>
      <c r="B23" s="33">
        <v>870.26</v>
      </c>
      <c r="C23" s="33">
        <v>8516.1</v>
      </c>
      <c r="D23" s="33">
        <v>44538.55</v>
      </c>
      <c r="E23" s="33">
        <v>28655.78</v>
      </c>
      <c r="F23" s="33">
        <v>35236.82</v>
      </c>
      <c r="G23" s="33">
        <v>18574.71</v>
      </c>
      <c r="H23" s="33">
        <v>9807.34</v>
      </c>
      <c r="I23" s="33">
        <v>9465.26</v>
      </c>
      <c r="J23" s="33">
        <v>10318.78</v>
      </c>
      <c r="K23" s="33">
        <v>19270.01</v>
      </c>
      <c r="L23" s="33">
        <f t="shared" si="6"/>
        <v>185253.61000000002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599.05</v>
      </c>
      <c r="C26" s="33">
        <v>403</v>
      </c>
      <c r="D26" s="33">
        <v>1366.93</v>
      </c>
      <c r="E26" s="33">
        <v>1105.53</v>
      </c>
      <c r="F26" s="33">
        <v>1195.39</v>
      </c>
      <c r="G26" s="33">
        <v>574.55</v>
      </c>
      <c r="H26" s="33">
        <v>326.76</v>
      </c>
      <c r="I26" s="33">
        <v>484.69</v>
      </c>
      <c r="J26" s="33">
        <v>397.55</v>
      </c>
      <c r="K26" s="33">
        <v>756.99</v>
      </c>
      <c r="L26" s="33">
        <f t="shared" si="6"/>
        <v>7210.4400000000005</v>
      </c>
      <c r="M26" s="60"/>
    </row>
    <row r="27" spans="1:13" ht="17.25" customHeight="1">
      <c r="A27" s="27" t="s">
        <v>74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-122402.59</v>
      </c>
      <c r="C32" s="33">
        <f t="shared" si="8"/>
        <v>-16029.2</v>
      </c>
      <c r="D32" s="33">
        <f t="shared" si="8"/>
        <v>-51955.2</v>
      </c>
      <c r="E32" s="33">
        <f t="shared" si="8"/>
        <v>-799744.52</v>
      </c>
      <c r="F32" s="33">
        <f t="shared" si="8"/>
        <v>-878999.6</v>
      </c>
      <c r="G32" s="33">
        <f t="shared" si="8"/>
        <v>-23170.4</v>
      </c>
      <c r="H32" s="33">
        <f t="shared" si="8"/>
        <v>-10736</v>
      </c>
      <c r="I32" s="33">
        <f t="shared" si="8"/>
        <v>-329317.6</v>
      </c>
      <c r="J32" s="33">
        <f t="shared" si="8"/>
        <v>-13068</v>
      </c>
      <c r="K32" s="33">
        <f t="shared" si="8"/>
        <v>-30030</v>
      </c>
      <c r="L32" s="33">
        <f aca="true" t="shared" si="9" ref="L32:L39">SUM(B32:K32)</f>
        <v>-2275453.11</v>
      </c>
      <c r="M32"/>
    </row>
    <row r="33" spans="1:13" ht="18.75" customHeight="1">
      <c r="A33" s="27" t="s">
        <v>28</v>
      </c>
      <c r="B33" s="33">
        <f>B34+B35+B36+B37</f>
        <v>-15532</v>
      </c>
      <c r="C33" s="33">
        <f aca="true" t="shared" si="10" ref="C33:K33">C34+C35+C36+C37</f>
        <v>-16029.2</v>
      </c>
      <c r="D33" s="33">
        <f t="shared" si="10"/>
        <v>-51955.2</v>
      </c>
      <c r="E33" s="33">
        <f t="shared" si="10"/>
        <v>-37976.4</v>
      </c>
      <c r="F33" s="33">
        <f t="shared" si="10"/>
        <v>-36999.6</v>
      </c>
      <c r="G33" s="33">
        <f t="shared" si="10"/>
        <v>-23170.4</v>
      </c>
      <c r="H33" s="33">
        <f t="shared" si="10"/>
        <v>-10736</v>
      </c>
      <c r="I33" s="33">
        <f t="shared" si="10"/>
        <v>-14317.6</v>
      </c>
      <c r="J33" s="33">
        <f t="shared" si="10"/>
        <v>-13068</v>
      </c>
      <c r="K33" s="33">
        <f t="shared" si="10"/>
        <v>-30030</v>
      </c>
      <c r="L33" s="33">
        <f t="shared" si="9"/>
        <v>-249814.4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-15532</v>
      </c>
      <c r="C34" s="33">
        <f t="shared" si="11"/>
        <v>-16029.2</v>
      </c>
      <c r="D34" s="33">
        <f t="shared" si="11"/>
        <v>-51955.2</v>
      </c>
      <c r="E34" s="33">
        <f t="shared" si="11"/>
        <v>-37976.4</v>
      </c>
      <c r="F34" s="33">
        <f t="shared" si="11"/>
        <v>-36999.6</v>
      </c>
      <c r="G34" s="33">
        <f t="shared" si="11"/>
        <v>-23170.4</v>
      </c>
      <c r="H34" s="33">
        <f t="shared" si="11"/>
        <v>-10736</v>
      </c>
      <c r="I34" s="33">
        <f t="shared" si="11"/>
        <v>-14317.6</v>
      </c>
      <c r="J34" s="33">
        <f t="shared" si="11"/>
        <v>-13068</v>
      </c>
      <c r="K34" s="33">
        <f t="shared" si="11"/>
        <v>-30030</v>
      </c>
      <c r="L34" s="33">
        <f t="shared" si="9"/>
        <v>-249814.4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-2025638.71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327781.1</v>
      </c>
      <c r="C56" s="41">
        <f t="shared" si="16"/>
        <v>286465.6099999999</v>
      </c>
      <c r="D56" s="41">
        <f t="shared" si="16"/>
        <v>974585.0600000002</v>
      </c>
      <c r="E56" s="41">
        <f t="shared" si="16"/>
        <v>30625.030000000144</v>
      </c>
      <c r="F56" s="41">
        <f t="shared" si="16"/>
        <v>20152.73999999999</v>
      </c>
      <c r="G56" s="41">
        <f t="shared" si="16"/>
        <v>408255.14</v>
      </c>
      <c r="H56" s="41">
        <f t="shared" si="16"/>
        <v>235634.08999999997</v>
      </c>
      <c r="I56" s="41">
        <f t="shared" si="16"/>
        <v>34231.109999999986</v>
      </c>
      <c r="J56" s="41">
        <f t="shared" si="16"/>
        <v>284937.98999999993</v>
      </c>
      <c r="K56" s="41">
        <f t="shared" si="16"/>
        <v>538548.23</v>
      </c>
      <c r="L56" s="42">
        <f t="shared" si="14"/>
        <v>3141216.0999999996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327781.1</v>
      </c>
      <c r="C62" s="41">
        <f aca="true" t="shared" si="18" ref="C62:J62">SUM(C63:C74)</f>
        <v>286465.61</v>
      </c>
      <c r="D62" s="41">
        <f t="shared" si="18"/>
        <v>974585.0600811999</v>
      </c>
      <c r="E62" s="41">
        <f t="shared" si="18"/>
        <v>30625.031905136304</v>
      </c>
      <c r="F62" s="41">
        <f t="shared" si="18"/>
        <v>20152.73627822101</v>
      </c>
      <c r="G62" s="41">
        <f t="shared" si="18"/>
        <v>408255.1371120659</v>
      </c>
      <c r="H62" s="41">
        <f t="shared" si="18"/>
        <v>235634.09090939077</v>
      </c>
      <c r="I62" s="41">
        <f>SUM(I63:I79)</f>
        <v>34231.10865939339</v>
      </c>
      <c r="J62" s="41">
        <f t="shared" si="18"/>
        <v>284937.98866904026</v>
      </c>
      <c r="K62" s="41">
        <f>SUM(K63:K76)</f>
        <v>538548.23</v>
      </c>
      <c r="L62" s="46">
        <f>SUM(B62:K62)</f>
        <v>3141216.093614447</v>
      </c>
      <c r="M62" s="40"/>
    </row>
    <row r="63" spans="1:13" ht="18.75" customHeight="1">
      <c r="A63" s="47" t="s">
        <v>46</v>
      </c>
      <c r="B63" s="48">
        <v>327781.1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327781.1</v>
      </c>
      <c r="M63"/>
    </row>
    <row r="64" spans="1:13" ht="18.75" customHeight="1">
      <c r="A64" s="47" t="s">
        <v>55</v>
      </c>
      <c r="B64" s="17">
        <v>0</v>
      </c>
      <c r="C64" s="48">
        <v>250370.94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250370.94</v>
      </c>
      <c r="M64"/>
    </row>
    <row r="65" spans="1:13" ht="18.75" customHeight="1">
      <c r="A65" s="47" t="s">
        <v>56</v>
      </c>
      <c r="B65" s="17">
        <v>0</v>
      </c>
      <c r="C65" s="48">
        <v>36094.67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36094.67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974585.0600811999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974585.0600811999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30625.031905136304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30625.031905136304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20152.73627822101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20152.73627822101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408255.1371120659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408255.1371120659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235634.09090939077</v>
      </c>
      <c r="I70" s="17">
        <v>0</v>
      </c>
      <c r="J70" s="17">
        <v>0</v>
      </c>
      <c r="K70" s="17">
        <v>0</v>
      </c>
      <c r="L70" s="46">
        <f t="shared" si="19"/>
        <v>235634.09090939077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34231.10865939339</v>
      </c>
      <c r="J71" s="17">
        <v>0</v>
      </c>
      <c r="K71" s="17">
        <v>0</v>
      </c>
      <c r="L71" s="46">
        <f t="shared" si="19"/>
        <v>34231.10865939339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284937.98866904026</v>
      </c>
      <c r="K72" s="17">
        <v>0</v>
      </c>
      <c r="L72" s="46">
        <f t="shared" si="19"/>
        <v>284937.98866904026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295824.54</v>
      </c>
      <c r="L73" s="46">
        <f t="shared" si="19"/>
        <v>295824.54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242723.69</v>
      </c>
      <c r="L74" s="46">
        <f t="shared" si="19"/>
        <v>242723.69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2024-03-07T18:33:34Z</dcterms:modified>
  <cp:category/>
  <cp:version/>
  <cp:contentType/>
  <cp:contentStatus/>
</cp:coreProperties>
</file>