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<sst xmlns="http://schemas.openxmlformats.org/spreadsheetml/2006/main" count="90" uniqueCount="87">
  <si>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</si>
  <si>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</si>
  <si>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</si>
  <si>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</si>
  <si>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</si>
  <si>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</si>
  <si>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</si>
  <si>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</si>
  <si>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</si>
  <si>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</si>
  <si>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</si>
  <si>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</si>
  <si>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</si>
  <si>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</si>
  <si>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</si>
  <si>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</si>
  <si>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</si>
  <si>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</si>
  <si>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</si>
  <si>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</si>
  <si>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</si>
  <si>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</si>
  <si>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</si>
  <si>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</si>
  <si>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</si>
  <si>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</si>
  <si>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</si>
  <si>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</si>
  <si>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</si>
  <si>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</si>
  <si>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</si>
  <si>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</si>
  <si>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</si>
  <si>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</si>
  <si>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</si>
  <si>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</si>
  <si>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</si>
  <si>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</si>
  <si>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</si>
  <si>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</si>
  <si>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</si>
  <si>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</si>
  <si>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</si>
  <si>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</si>
  <si>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</si>
  <si>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</si>
  <si>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</si>
  <si>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</si>
  <si>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</si>
  <si>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</si>
  <si>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</si>
  <si>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</si>
  <si>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</si>
  <si>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</si>
  <si>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</si>
  <si>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</si>
  <si>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</si>
  <si>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</si>
  <si>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</si>
  <si>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</si>
  <si>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</si>
  <si>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</si>
  <si>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</si>
  <si>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</si>
  <si>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</si>
  <si>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</si>
  <si>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</si>
  <si>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</si>
  <si>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</si>
  <si>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</si>
  <si>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</si>
  <si>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</si>
  <si>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</si>
  <si>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</si>
  <si>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</si>
  <si>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</si>
  <si>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</si>
  <si>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</si>
  <si>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</si>
  <si>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</si>
  <si>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</si>
  <si>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</si>
  <si>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</si>
  <si>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</si>
  <si>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21/01/24 - VENCIMENTO 29/01/24</t>
  </si>
  <si>
    <t>TARIFA ZERO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</si>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</sst>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" fontId="2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0</v>
      </c>
      <c r="H3" s="73" t="s">
        <v>85</v>
      </c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150482</v>
      </c>
      <c r="C7" s="9">
        <f t="shared" si="0"/>
        <v>97023</v>
      </c>
      <c r="D7" s="9">
        <f t="shared" si="0"/>
        <v>95696</v>
      </c>
      <c r="E7" s="9">
        <f t="shared" si="0"/>
        <v>27964</v>
      </c>
      <c r="F7" s="9">
        <f t="shared" si="0"/>
        <v>79009</v>
      </c>
      <c r="G7" s="9">
        <f t="shared" si="0"/>
        <v>139855</v>
      </c>
      <c r="H7" s="9">
        <f t="shared" si="0"/>
        <v>17666</v>
      </c>
      <c r="I7" s="9">
        <f t="shared" si="0"/>
        <v>110578</v>
      </c>
      <c r="J7" s="9">
        <f t="shared" si="0"/>
        <v>88396</v>
      </c>
      <c r="K7" s="9">
        <f t="shared" si="0"/>
        <v>137200</v>
      </c>
      <c r="L7" s="9">
        <f t="shared" si="0"/>
        <v>99059</v>
      </c>
      <c r="M7" s="9">
        <f t="shared" si="0"/>
        <v>39929</v>
      </c>
      <c r="N7" s="9">
        <f t="shared" si="0"/>
        <v>26265</v>
      </c>
      <c r="O7" s="9">
        <f t="shared" si="0"/>
        <v>1109122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150482</v>
      </c>
      <c r="C11" s="13">
        <v>97023</v>
      </c>
      <c r="D11" s="13">
        <v>95696</v>
      </c>
      <c r="E11" s="13">
        <v>27964</v>
      </c>
      <c r="F11" s="13">
        <v>79009</v>
      </c>
      <c r="G11" s="13">
        <v>139855</v>
      </c>
      <c r="H11" s="13">
        <v>17666</v>
      </c>
      <c r="I11" s="13">
        <v>110578</v>
      </c>
      <c r="J11" s="13">
        <v>88396</v>
      </c>
      <c r="K11" s="13">
        <v>137200</v>
      </c>
      <c r="L11" s="13">
        <v>99059</v>
      </c>
      <c r="M11" s="13">
        <v>39929</v>
      </c>
      <c r="N11" s="13">
        <v>26265</v>
      </c>
      <c r="O11" s="11">
        <f>SUM(B11:N11)</f>
        <v>1109122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10000</v>
      </c>
      <c r="C12" s="13">
        <v>8068</v>
      </c>
      <c r="D12" s="13">
        <v>7144</v>
      </c>
      <c r="E12" s="13">
        <v>2680</v>
      </c>
      <c r="F12" s="13">
        <v>6537</v>
      </c>
      <c r="G12" s="13">
        <v>12780</v>
      </c>
      <c r="H12" s="13">
        <v>1654</v>
      </c>
      <c r="I12" s="13">
        <v>9116</v>
      </c>
      <c r="J12" s="13">
        <v>7391</v>
      </c>
      <c r="K12" s="13">
        <v>8706</v>
      </c>
      <c r="L12" s="13">
        <v>6283</v>
      </c>
      <c r="M12" s="13">
        <v>1969</v>
      </c>
      <c r="N12" s="13">
        <v>1025</v>
      </c>
      <c r="O12" s="11">
        <f>SUM(B12:N12)</f>
        <v>83353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140482</v>
      </c>
      <c r="C13" s="15">
        <f t="shared" si="2"/>
        <v>88955</v>
      </c>
      <c r="D13" s="15">
        <f t="shared" si="2"/>
        <v>88552</v>
      </c>
      <c r="E13" s="15">
        <f t="shared" si="2"/>
        <v>25284</v>
      </c>
      <c r="F13" s="15">
        <f t="shared" si="2"/>
        <v>72472</v>
      </c>
      <c r="G13" s="15">
        <f t="shared" si="2"/>
        <v>127075</v>
      </c>
      <c r="H13" s="15">
        <f t="shared" si="2"/>
        <v>16012</v>
      </c>
      <c r="I13" s="15">
        <f t="shared" si="2"/>
        <v>101462</v>
      </c>
      <c r="J13" s="15">
        <f t="shared" si="2"/>
        <v>81005</v>
      </c>
      <c r="K13" s="15">
        <f t="shared" si="2"/>
        <v>128494</v>
      </c>
      <c r="L13" s="15">
        <f t="shared" si="2"/>
        <v>92776</v>
      </c>
      <c r="M13" s="15">
        <f t="shared" si="2"/>
        <v>37960</v>
      </c>
      <c r="N13" s="15">
        <f t="shared" si="2"/>
        <v>25240</v>
      </c>
      <c r="O13" s="11">
        <f>SUM(B13:N13)</f>
        <v>1025769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1.174836955366008</v>
      </c>
      <c r="C18" s="19">
        <v>1.26395149942959</v>
      </c>
      <c r="D18" s="19">
        <v>1.429994751455184</v>
      </c>
      <c r="E18" s="19">
        <v>0.894561925053109</v>
      </c>
      <c r="F18" s="19">
        <v>1.463030985361309</v>
      </c>
      <c r="G18" s="19">
        <v>1.397117055990276</v>
      </c>
      <c r="H18" s="19">
        <v>1.424089479637565</v>
      </c>
      <c r="I18" s="19">
        <v>1.110498359014386</v>
      </c>
      <c r="J18" s="19">
        <v>1.299571763530951</v>
      </c>
      <c r="K18" s="19">
        <v>1.184268390792555</v>
      </c>
      <c r="L18" s="19">
        <v>1.226923433282412</v>
      </c>
      <c r="M18" s="19">
        <v>1.205046828397778</v>
      </c>
      <c r="N18" s="19">
        <v>1.004446603499827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612378.5900000001</v>
      </c>
      <c r="C20" s="24">
        <f aca="true" t="shared" si="3" ref="C20:O20">SUM(C21:C31)</f>
        <v>421285.93</v>
      </c>
      <c r="D20" s="24">
        <f t="shared" si="3"/>
        <v>402948.27999999997</v>
      </c>
      <c r="E20" s="24">
        <f t="shared" si="3"/>
        <v>131795.61000000002</v>
      </c>
      <c r="F20" s="24">
        <f t="shared" si="3"/>
        <v>406473.8599999999</v>
      </c>
      <c r="G20" s="24">
        <f t="shared" si="3"/>
        <v>570776.5599999999</v>
      </c>
      <c r="H20" s="24">
        <f t="shared" si="3"/>
        <v>116048.43000000002</v>
      </c>
      <c r="I20" s="24">
        <f t="shared" si="3"/>
        <v>438203.47</v>
      </c>
      <c r="J20" s="24">
        <f t="shared" si="3"/>
        <v>394568.56</v>
      </c>
      <c r="K20" s="24">
        <f t="shared" si="3"/>
        <v>575841.54</v>
      </c>
      <c r="L20" s="24">
        <f t="shared" si="3"/>
        <v>495124.14</v>
      </c>
      <c r="M20" s="24">
        <f t="shared" si="3"/>
        <v>227469.62</v>
      </c>
      <c r="N20" s="24">
        <f t="shared" si="3"/>
        <v>107583.98000000003</v>
      </c>
      <c r="O20" s="24">
        <f t="shared" si="3"/>
        <v>4900498.57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444222.86</v>
      </c>
      <c r="C21" s="28">
        <f aca="true" t="shared" si="4" ref="C21:N21">ROUND((C15+C16)*C7,2)</f>
        <v>295881.34</v>
      </c>
      <c r="D21" s="28">
        <f t="shared" si="4"/>
        <v>255938.95</v>
      </c>
      <c r="E21" s="28">
        <f t="shared" si="4"/>
        <v>127767.52</v>
      </c>
      <c r="F21" s="28">
        <f t="shared" si="4"/>
        <v>244920</v>
      </c>
      <c r="G21" s="28">
        <f t="shared" si="4"/>
        <v>356714.16</v>
      </c>
      <c r="H21" s="28">
        <f t="shared" si="4"/>
        <v>60498.98</v>
      </c>
      <c r="I21" s="28">
        <f t="shared" si="4"/>
        <v>334841.24</v>
      </c>
      <c r="J21" s="28">
        <f t="shared" si="4"/>
        <v>269227.7</v>
      </c>
      <c r="K21" s="28">
        <f t="shared" si="4"/>
        <v>394985.08</v>
      </c>
      <c r="L21" s="28">
        <f t="shared" si="4"/>
        <v>324715.4</v>
      </c>
      <c r="M21" s="28">
        <f t="shared" si="4"/>
        <v>151031.44</v>
      </c>
      <c r="N21" s="28">
        <f t="shared" si="4"/>
        <v>89739.63</v>
      </c>
      <c r="O21" s="28">
        <f aca="true" t="shared" si="5" ref="O21:O29">SUM(B21:N21)</f>
        <v>3350484.3</v>
      </c>
    </row>
    <row r="22" spans="1:23" ht="18.75" customHeight="1">
      <c r="A22" s="26" t="s">
        <v>33</v>
      </c>
      <c r="B22" s="28">
        <f>IF(B18&lt;&gt;0,ROUND((B18-1)*B21,2),0)</f>
        <v>77666.57</v>
      </c>
      <c r="C22" s="28">
        <f aca="true" t="shared" si="6" ref="C22:N22">IF(C18&lt;&gt;0,ROUND((C18-1)*C21,2),0)</f>
        <v>78098.32</v>
      </c>
      <c r="D22" s="28">
        <f t="shared" si="6"/>
        <v>110052.41</v>
      </c>
      <c r="E22" s="28">
        <f t="shared" si="6"/>
        <v>-13471.56</v>
      </c>
      <c r="F22" s="28">
        <f t="shared" si="6"/>
        <v>113405.55</v>
      </c>
      <c r="G22" s="28">
        <f t="shared" si="6"/>
        <v>141657.28</v>
      </c>
      <c r="H22" s="28">
        <f t="shared" si="6"/>
        <v>25656.98</v>
      </c>
      <c r="I22" s="28">
        <f t="shared" si="6"/>
        <v>36999.41</v>
      </c>
      <c r="J22" s="28">
        <f t="shared" si="6"/>
        <v>80653.02</v>
      </c>
      <c r="K22" s="28">
        <f t="shared" si="6"/>
        <v>72783.27</v>
      </c>
      <c r="L22" s="28">
        <f t="shared" si="6"/>
        <v>73685.53</v>
      </c>
      <c r="M22" s="28">
        <f t="shared" si="6"/>
        <v>30968.52</v>
      </c>
      <c r="N22" s="28">
        <f t="shared" si="6"/>
        <v>399.04</v>
      </c>
      <c r="O22" s="28">
        <f t="shared" si="5"/>
        <v>828554.3400000002</v>
      </c>
      <c r="W22" s="51"/>
    </row>
    <row r="23" spans="1:15" ht="18.75" customHeight="1">
      <c r="A23" s="26" t="s">
        <v>34</v>
      </c>
      <c r="B23" s="28">
        <v>26209.72</v>
      </c>
      <c r="C23" s="28">
        <v>18870.35</v>
      </c>
      <c r="D23" s="28">
        <v>16675.43</v>
      </c>
      <c r="E23" s="28">
        <v>6340.5</v>
      </c>
      <c r="F23" s="28">
        <v>17915.1</v>
      </c>
      <c r="G23" s="28">
        <v>26358.71</v>
      </c>
      <c r="H23" s="28">
        <v>3695.06</v>
      </c>
      <c r="I23" s="28">
        <v>19982.55</v>
      </c>
      <c r="J23" s="28">
        <v>15349.99</v>
      </c>
      <c r="K23" s="28">
        <v>28916.62</v>
      </c>
      <c r="L23" s="28">
        <v>22328.31</v>
      </c>
      <c r="M23" s="28">
        <v>13668.47</v>
      </c>
      <c r="N23" s="28">
        <v>6645.49</v>
      </c>
      <c r="O23" s="28">
        <f t="shared" si="5"/>
        <v>222956.29999999996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1184.49</v>
      </c>
      <c r="C26" s="28">
        <v>852.29</v>
      </c>
      <c r="D26" s="28">
        <v>825.06</v>
      </c>
      <c r="E26" s="28">
        <v>264.13</v>
      </c>
      <c r="F26" s="28">
        <v>811.45</v>
      </c>
      <c r="G26" s="28">
        <v>1130.04</v>
      </c>
      <c r="H26" s="28">
        <v>196.05</v>
      </c>
      <c r="I26" s="28">
        <v>849.57</v>
      </c>
      <c r="J26" s="28">
        <v>789.66</v>
      </c>
      <c r="K26" s="28">
        <v>1143.65</v>
      </c>
      <c r="L26" s="28">
        <v>972.1</v>
      </c>
      <c r="M26" s="28">
        <v>424.78</v>
      </c>
      <c r="N26" s="28">
        <v>209.69</v>
      </c>
      <c r="O26" s="28">
        <f t="shared" si="5"/>
        <v>9652.960000000001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58091.56</v>
      </c>
      <c r="C29" s="28">
        <v>22954.09</v>
      </c>
      <c r="D29" s="28">
        <v>16730.84</v>
      </c>
      <c r="E29" s="28">
        <v>8833.12</v>
      </c>
      <c r="F29" s="28">
        <v>26690.17</v>
      </c>
      <c r="G29" s="28">
        <v>41850.97</v>
      </c>
      <c r="H29" s="28">
        <v>23991.43</v>
      </c>
      <c r="I29" s="28">
        <v>40978.97</v>
      </c>
      <c r="J29" s="28">
        <v>25818.15</v>
      </c>
      <c r="K29" s="28">
        <v>40915.54</v>
      </c>
      <c r="L29" s="28">
        <v>40850.27</v>
      </c>
      <c r="M29" s="28">
        <v>28980.65</v>
      </c>
      <c r="N29" s="28">
        <v>8492.24</v>
      </c>
      <c r="O29" s="28">
        <f t="shared" si="5"/>
        <v>385178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86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34067.67</v>
      </c>
      <c r="L30" s="28">
        <v>29697.05</v>
      </c>
      <c r="M30" s="28">
        <v>0</v>
      </c>
      <c r="N30" s="28">
        <v>0</v>
      </c>
      <c r="O30" s="28">
        <f>SUM(B30:N30)</f>
        <v>63764.72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0</v>
      </c>
      <c r="C32" s="28">
        <f aca="true" t="shared" si="7" ref="C32:O32">+C33+C35+C48+C49+C50+C55-C56</f>
        <v>0</v>
      </c>
      <c r="D32" s="28">
        <f t="shared" si="7"/>
        <v>0</v>
      </c>
      <c r="E32" s="28">
        <f t="shared" si="7"/>
        <v>0</v>
      </c>
      <c r="F32" s="28">
        <f t="shared" si="7"/>
        <v>0</v>
      </c>
      <c r="G32" s="28">
        <f t="shared" si="7"/>
        <v>0</v>
      </c>
      <c r="H32" s="28">
        <f t="shared" si="7"/>
        <v>0</v>
      </c>
      <c r="I32" s="28">
        <f t="shared" si="7"/>
        <v>0</v>
      </c>
      <c r="J32" s="28">
        <f t="shared" si="7"/>
        <v>0</v>
      </c>
      <c r="K32" s="28">
        <f t="shared" si="7"/>
        <v>-405000</v>
      </c>
      <c r="L32" s="28">
        <f t="shared" si="7"/>
        <v>-377962.02</v>
      </c>
      <c r="M32" s="28">
        <f t="shared" si="7"/>
        <v>-5954.67</v>
      </c>
      <c r="N32" s="28">
        <f t="shared" si="7"/>
        <v>0</v>
      </c>
      <c r="O32" s="28">
        <f t="shared" si="7"/>
        <v>-788916.6900000001</v>
      </c>
    </row>
    <row r="33" spans="1:15" ht="18.75" customHeight="1">
      <c r="A33" s="26" t="s">
        <v>38</v>
      </c>
      <c r="B33" s="29">
        <f>+B34</f>
        <v>0</v>
      </c>
      <c r="C33" s="29">
        <f>+C34</f>
        <v>0</v>
      </c>
      <c r="D33" s="29">
        <f aca="true" t="shared" si="8" ref="D33:O33">+D34</f>
        <v>0</v>
      </c>
      <c r="E33" s="29">
        <f t="shared" si="8"/>
        <v>0</v>
      </c>
      <c r="F33" s="29">
        <f t="shared" si="8"/>
        <v>0</v>
      </c>
      <c r="G33" s="29">
        <f t="shared" si="8"/>
        <v>0</v>
      </c>
      <c r="H33" s="29">
        <f t="shared" si="8"/>
        <v>0</v>
      </c>
      <c r="I33" s="29">
        <f t="shared" si="8"/>
        <v>0</v>
      </c>
      <c r="J33" s="29">
        <f t="shared" si="8"/>
        <v>0</v>
      </c>
      <c r="K33" s="29">
        <f t="shared" si="8"/>
        <v>0</v>
      </c>
      <c r="L33" s="29">
        <f t="shared" si="8"/>
        <v>0</v>
      </c>
      <c r="M33" s="29">
        <f t="shared" si="8"/>
        <v>0</v>
      </c>
      <c r="N33" s="29">
        <f t="shared" si="8"/>
        <v>0</v>
      </c>
      <c r="O33" s="29">
        <f t="shared" si="8"/>
        <v>0</v>
      </c>
    </row>
    <row r="34" spans="1:26" ht="18.75" customHeight="1">
      <c r="A34" s="27" t="s">
        <v>39</v>
      </c>
      <c r="B34" s="16">
        <f>ROUND((-B9)*$G$3,2)</f>
        <v>0</v>
      </c>
      <c r="C34" s="16">
        <f aca="true" t="shared" si="9" ref="C34:N34">ROUND((-C9)*$G$3,2)</f>
        <v>0</v>
      </c>
      <c r="D34" s="16">
        <f t="shared" si="9"/>
        <v>0</v>
      </c>
      <c r="E34" s="16">
        <f t="shared" si="9"/>
        <v>0</v>
      </c>
      <c r="F34" s="16">
        <f t="shared" si="9"/>
        <v>0</v>
      </c>
      <c r="G34" s="16">
        <f t="shared" si="9"/>
        <v>0</v>
      </c>
      <c r="H34" s="16">
        <f t="shared" si="9"/>
        <v>0</v>
      </c>
      <c r="I34" s="16">
        <f t="shared" si="9"/>
        <v>0</v>
      </c>
      <c r="J34" s="16">
        <f t="shared" si="9"/>
        <v>0</v>
      </c>
      <c r="K34" s="16">
        <f t="shared" si="9"/>
        <v>0</v>
      </c>
      <c r="L34" s="16">
        <f t="shared" si="9"/>
        <v>0</v>
      </c>
      <c r="M34" s="16">
        <f t="shared" si="9"/>
        <v>0</v>
      </c>
      <c r="N34" s="16">
        <f t="shared" si="9"/>
        <v>0</v>
      </c>
      <c r="O34" s="30">
        <f aca="true" t="shared" si="10" ref="O34:O56">SUM(B34:N34)</f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-405000</v>
      </c>
      <c r="L35" s="29">
        <f t="shared" si="11"/>
        <v>-369000</v>
      </c>
      <c r="M35" s="29">
        <f t="shared" si="11"/>
        <v>-5954.67</v>
      </c>
      <c r="N35" s="29">
        <f t="shared" si="11"/>
        <v>0</v>
      </c>
      <c r="O35" s="29">
        <f t="shared" si="11"/>
        <v>-779954.67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-5954.67</v>
      </c>
      <c r="N36" s="31">
        <v>0</v>
      </c>
      <c r="O36" s="31">
        <f t="shared" si="10"/>
        <v>-5954.67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-405000</v>
      </c>
      <c r="L42" s="31">
        <v>-369000</v>
      </c>
      <c r="M42" s="31">
        <v>0</v>
      </c>
      <c r="N42" s="31">
        <v>0</v>
      </c>
      <c r="O42" s="31">
        <f t="shared" si="10"/>
        <v>-774000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612378.5900000001</v>
      </c>
      <c r="C54" s="34">
        <f aca="true" t="shared" si="13" ref="C54:N54">+C20+C32</f>
        <v>421285.93</v>
      </c>
      <c r="D54" s="34">
        <f t="shared" si="13"/>
        <v>402948.27999999997</v>
      </c>
      <c r="E54" s="34">
        <f t="shared" si="13"/>
        <v>131795.61000000002</v>
      </c>
      <c r="F54" s="34">
        <f t="shared" si="13"/>
        <v>406473.8599999999</v>
      </c>
      <c r="G54" s="34">
        <f t="shared" si="13"/>
        <v>570776.5599999999</v>
      </c>
      <c r="H54" s="34">
        <f t="shared" si="13"/>
        <v>116048.43000000002</v>
      </c>
      <c r="I54" s="34">
        <f t="shared" si="13"/>
        <v>438203.47</v>
      </c>
      <c r="J54" s="34">
        <f t="shared" si="13"/>
        <v>394568.56</v>
      </c>
      <c r="K54" s="34">
        <f t="shared" si="13"/>
        <v>170841.54000000004</v>
      </c>
      <c r="L54" s="34">
        <f t="shared" si="13"/>
        <v>117162.12</v>
      </c>
      <c r="M54" s="34">
        <f t="shared" si="13"/>
        <v>221514.94999999998</v>
      </c>
      <c r="N54" s="34">
        <f t="shared" si="13"/>
        <v>107583.98000000003</v>
      </c>
      <c r="O54" s="34">
        <f>SUM(B54:N54)</f>
        <v>4111581.880000001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-8962.02</v>
      </c>
      <c r="M55" s="31">
        <v>0</v>
      </c>
      <c r="N55" s="31">
        <v>0</v>
      </c>
      <c r="O55" s="16">
        <f t="shared" si="10"/>
        <v>-8962.02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 s="41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612378.6</v>
      </c>
      <c r="C60" s="42">
        <f t="shared" si="14"/>
        <v>421285.93</v>
      </c>
      <c r="D60" s="42">
        <f t="shared" si="14"/>
        <v>402948.28</v>
      </c>
      <c r="E60" s="42">
        <f t="shared" si="14"/>
        <v>131795.61</v>
      </c>
      <c r="F60" s="42">
        <f t="shared" si="14"/>
        <v>406473.86</v>
      </c>
      <c r="G60" s="42">
        <f t="shared" si="14"/>
        <v>570776.56</v>
      </c>
      <c r="H60" s="42">
        <f t="shared" si="14"/>
        <v>116048.44</v>
      </c>
      <c r="I60" s="42">
        <f t="shared" si="14"/>
        <v>438203.47</v>
      </c>
      <c r="J60" s="42">
        <f t="shared" si="14"/>
        <v>394568.55</v>
      </c>
      <c r="K60" s="42">
        <f t="shared" si="14"/>
        <v>170841.54</v>
      </c>
      <c r="L60" s="42">
        <f t="shared" si="14"/>
        <v>117162.13</v>
      </c>
      <c r="M60" s="42">
        <f t="shared" si="14"/>
        <v>221514.95</v>
      </c>
      <c r="N60" s="42">
        <f t="shared" si="14"/>
        <v>107583.97</v>
      </c>
      <c r="O60" s="34">
        <f t="shared" si="14"/>
        <v>4111581.89</v>
      </c>
      <c r="Q60"/>
    </row>
    <row r="61" spans="1:18" ht="18.75" customHeight="1">
      <c r="A61" s="26" t="s">
        <v>54</v>
      </c>
      <c r="B61" s="42">
        <v>509835.5</v>
      </c>
      <c r="C61" s="42">
        <v>302981.37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812816.87</v>
      </c>
      <c r="P61"/>
      <c r="Q61"/>
      <c r="R61" s="41"/>
    </row>
    <row r="62" spans="1:16" ht="18.75" customHeight="1">
      <c r="A62" s="26" t="s">
        <v>55</v>
      </c>
      <c r="B62" s="42">
        <v>102543.1</v>
      </c>
      <c r="C62" s="42">
        <v>118304.56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220847.66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402948.28</v>
      </c>
      <c r="E63" s="43">
        <v>0</v>
      </c>
      <c r="F63" s="43">
        <v>0</v>
      </c>
      <c r="G63" s="43">
        <v>0</v>
      </c>
      <c r="H63" s="42">
        <v>116048.44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518996.72000000003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131795.61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131795.61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406473.86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406473.86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570776.56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570776.56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438203.47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438203.47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394568.55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394568.55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170841.54</v>
      </c>
      <c r="L69" s="29">
        <v>117162.13</v>
      </c>
      <c r="M69" s="43">
        <v>0</v>
      </c>
      <c r="N69" s="43">
        <v>0</v>
      </c>
      <c r="O69" s="34">
        <f t="shared" si="15"/>
        <v>288003.67000000004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221514.95</v>
      </c>
      <c r="N70" s="43">
        <v>0</v>
      </c>
      <c r="O70" s="34">
        <f t="shared" si="15"/>
        <v>221514.95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107583.97</v>
      </c>
      <c r="O71" s="46">
        <f t="shared" si="15"/>
        <v>107583.97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2024-01-25T00:33:43Z</dcterms:modified>
  <cp:category/>
  <cp:version/>
  <cp:contentType/>
  <cp:contentStatus/>
</cp:coreProperties>
</file>