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<sst xmlns="http://schemas.openxmlformats.org/spreadsheetml/2006/main" count="89" uniqueCount="86">
  <si>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</si>
  <si>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</si>
  <si>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</si>
  <si>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</si>
  <si>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</si>
  <si>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</si>
  <si>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</si>
  <si>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</si>
  <si>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</si>
  <si>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</si>
  <si>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</si>
  <si>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</si>
  <si>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</si>
  <si>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</si>
  <si>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</si>
  <si>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</si>
  <si>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</si>
  <si>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</si>
  <si>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</si>
  <si>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</si>
  <si>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</si>
  <si>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</si>
  <si>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</si>
  <si>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</si>
  <si>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</si>
  <si>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</si>
  <si>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</si>
  <si>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</si>
  <si>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</si>
  <si>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</si>
  <si>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</si>
  <si>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</si>
  <si>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</si>
  <si>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</si>
  <si>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</si>
  <si>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</si>
  <si>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</si>
  <si>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</si>
  <si>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</si>
  <si>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</si>
  <si>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</si>
  <si>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</si>
  <si>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</si>
  <si>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</si>
  <si>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</si>
  <si>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</si>
  <si>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</si>
  <si>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</si>
  <si>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</si>
  <si>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</si>
  <si>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</si>
  <si>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</si>
  <si>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</si>
  <si>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</si>
  <si>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</si>
  <si>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</si>
  <si>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</si>
  <si>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</si>
  <si>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</si>
  <si>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</si>
  <si>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</si>
  <si>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</si>
  <si>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</si>
  <si>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</si>
  <si>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</si>
  <si>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</si>
  <si>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</si>
  <si>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</si>
  <si>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</si>
  <si>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</si>
  <si>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</si>
  <si>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</si>
  <si>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</si>
  <si>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</si>
  <si>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</si>
  <si>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</si>
  <si>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</si>
  <si>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</si>
  <si>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</si>
  <si>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</si>
  <si>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</si>
  <si>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</si>
  <si>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</si>
  <si>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</si>
  <si>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18/01/24 - VENCIMENTO 26/01/24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</si>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</sst>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346144</v>
      </c>
      <c r="C7" s="9">
        <f t="shared" si="0"/>
        <v>233984</v>
      </c>
      <c r="D7" s="9">
        <f t="shared" si="0"/>
        <v>219345</v>
      </c>
      <c r="E7" s="9">
        <f t="shared" si="0"/>
        <v>60030</v>
      </c>
      <c r="F7" s="9">
        <f t="shared" si="0"/>
        <v>195963</v>
      </c>
      <c r="G7" s="9">
        <f t="shared" si="0"/>
        <v>336774</v>
      </c>
      <c r="H7" s="9">
        <f t="shared" si="0"/>
        <v>44518</v>
      </c>
      <c r="I7" s="9">
        <f t="shared" si="0"/>
        <v>274219</v>
      </c>
      <c r="J7" s="9">
        <f t="shared" si="0"/>
        <v>199757</v>
      </c>
      <c r="K7" s="9">
        <f t="shared" si="0"/>
        <v>306749</v>
      </c>
      <c r="L7" s="9">
        <f t="shared" si="0"/>
        <v>230692</v>
      </c>
      <c r="M7" s="9">
        <f t="shared" si="0"/>
        <v>121423</v>
      </c>
      <c r="N7" s="9">
        <f t="shared" si="0"/>
        <v>81032</v>
      </c>
      <c r="O7" s="9">
        <f t="shared" si="0"/>
        <v>2650630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9627</v>
      </c>
      <c r="C8" s="11">
        <f t="shared" si="1"/>
        <v>9350</v>
      </c>
      <c r="D8" s="11">
        <f t="shared" si="1"/>
        <v>5198</v>
      </c>
      <c r="E8" s="11">
        <f t="shared" si="1"/>
        <v>1827</v>
      </c>
      <c r="F8" s="11">
        <f t="shared" si="1"/>
        <v>5992</v>
      </c>
      <c r="G8" s="11">
        <f t="shared" si="1"/>
        <v>11836</v>
      </c>
      <c r="H8" s="11">
        <f t="shared" si="1"/>
        <v>1760</v>
      </c>
      <c r="I8" s="11">
        <f t="shared" si="1"/>
        <v>13429</v>
      </c>
      <c r="J8" s="11">
        <f t="shared" si="1"/>
        <v>7496</v>
      </c>
      <c r="K8" s="11">
        <f t="shared" si="1"/>
        <v>4980</v>
      </c>
      <c r="L8" s="11">
        <f t="shared" si="1"/>
        <v>3289</v>
      </c>
      <c r="M8" s="11">
        <f t="shared" si="1"/>
        <v>5290</v>
      </c>
      <c r="N8" s="11">
        <f t="shared" si="1"/>
        <v>3520</v>
      </c>
      <c r="O8" s="11">
        <f t="shared" si="1"/>
        <v>83594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9627</v>
      </c>
      <c r="C9" s="11">
        <v>9350</v>
      </c>
      <c r="D9" s="11">
        <v>5198</v>
      </c>
      <c r="E9" s="11">
        <v>1827</v>
      </c>
      <c r="F9" s="11">
        <v>5992</v>
      </c>
      <c r="G9" s="11">
        <v>11836</v>
      </c>
      <c r="H9" s="11">
        <v>1760</v>
      </c>
      <c r="I9" s="11">
        <v>13429</v>
      </c>
      <c r="J9" s="11">
        <v>7496</v>
      </c>
      <c r="K9" s="11">
        <v>4980</v>
      </c>
      <c r="L9" s="11">
        <v>3284</v>
      </c>
      <c r="M9" s="11">
        <v>5290</v>
      </c>
      <c r="N9" s="11">
        <v>3503</v>
      </c>
      <c r="O9" s="11">
        <f>SUM(B9:N9)</f>
        <v>83572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</v>
      </c>
      <c r="M10" s="13">
        <v>0</v>
      </c>
      <c r="N10" s="13">
        <v>17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336517</v>
      </c>
      <c r="C11" s="13">
        <v>224634</v>
      </c>
      <c r="D11" s="13">
        <v>214147</v>
      </c>
      <c r="E11" s="13">
        <v>58203</v>
      </c>
      <c r="F11" s="13">
        <v>189971</v>
      </c>
      <c r="G11" s="13">
        <v>324938</v>
      </c>
      <c r="H11" s="13">
        <v>42758</v>
      </c>
      <c r="I11" s="13">
        <v>260790</v>
      </c>
      <c r="J11" s="13">
        <v>192261</v>
      </c>
      <c r="K11" s="13">
        <v>301769</v>
      </c>
      <c r="L11" s="13">
        <v>227403</v>
      </c>
      <c r="M11" s="13">
        <v>116133</v>
      </c>
      <c r="N11" s="13">
        <v>77512</v>
      </c>
      <c r="O11" s="11">
        <f>SUM(B11:N11)</f>
        <v>2567036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24848</v>
      </c>
      <c r="C12" s="13">
        <v>21415</v>
      </c>
      <c r="D12" s="13">
        <v>16318</v>
      </c>
      <c r="E12" s="13">
        <v>6750</v>
      </c>
      <c r="F12" s="13">
        <v>18146</v>
      </c>
      <c r="G12" s="13">
        <v>32110</v>
      </c>
      <c r="H12" s="13">
        <v>4461</v>
      </c>
      <c r="I12" s="13">
        <v>26179</v>
      </c>
      <c r="J12" s="13">
        <v>17184</v>
      </c>
      <c r="K12" s="13">
        <v>21075</v>
      </c>
      <c r="L12" s="13">
        <v>15540</v>
      </c>
      <c r="M12" s="13">
        <v>6235</v>
      </c>
      <c r="N12" s="13">
        <v>3473</v>
      </c>
      <c r="O12" s="11">
        <f>SUM(B12:N12)</f>
        <v>213734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311669</v>
      </c>
      <c r="C13" s="15">
        <f t="shared" si="2"/>
        <v>203219</v>
      </c>
      <c r="D13" s="15">
        <f t="shared" si="2"/>
        <v>197829</v>
      </c>
      <c r="E13" s="15">
        <f t="shared" si="2"/>
        <v>51453</v>
      </c>
      <c r="F13" s="15">
        <f t="shared" si="2"/>
        <v>171825</v>
      </c>
      <c r="G13" s="15">
        <f t="shared" si="2"/>
        <v>292828</v>
      </c>
      <c r="H13" s="15">
        <f t="shared" si="2"/>
        <v>38297</v>
      </c>
      <c r="I13" s="15">
        <f t="shared" si="2"/>
        <v>234611</v>
      </c>
      <c r="J13" s="15">
        <f t="shared" si="2"/>
        <v>175077</v>
      </c>
      <c r="K13" s="15">
        <f t="shared" si="2"/>
        <v>280694</v>
      </c>
      <c r="L13" s="15">
        <f t="shared" si="2"/>
        <v>211863</v>
      </c>
      <c r="M13" s="15">
        <f t="shared" si="2"/>
        <v>109898</v>
      </c>
      <c r="N13" s="15">
        <f t="shared" si="2"/>
        <v>74039</v>
      </c>
      <c r="O13" s="11">
        <f>SUM(B13:N13)</f>
        <v>2353302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1.172508032119672</v>
      </c>
      <c r="C18" s="19">
        <v>1.219313705431993</v>
      </c>
      <c r="D18" s="19">
        <v>1.345800468272489</v>
      </c>
      <c r="E18" s="19">
        <v>0.838287073025744</v>
      </c>
      <c r="F18" s="19">
        <v>1.378548530637983</v>
      </c>
      <c r="G18" s="19">
        <v>1.357177254839823</v>
      </c>
      <c r="H18" s="19">
        <v>1.432161278665778</v>
      </c>
      <c r="I18" s="19">
        <v>1.068215252606346</v>
      </c>
      <c r="J18" s="19">
        <v>1.303395532395669</v>
      </c>
      <c r="K18" s="19">
        <v>1.14020382059673</v>
      </c>
      <c r="L18" s="19">
        <v>1.208821071740365</v>
      </c>
      <c r="M18" s="19">
        <v>1.154491675734622</v>
      </c>
      <c r="N18" s="19">
        <v>0.996908629286481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1322514.8099999998</v>
      </c>
      <c r="C20" s="24">
        <f aca="true" t="shared" si="3" ref="C20:O20">SUM(C21:C31)</f>
        <v>938134.2000000001</v>
      </c>
      <c r="D20" s="24">
        <f t="shared" si="3"/>
        <v>839179.9500000001</v>
      </c>
      <c r="E20" s="24">
        <f t="shared" si="3"/>
        <v>251705.00999999998</v>
      </c>
      <c r="F20" s="24">
        <f t="shared" si="3"/>
        <v>905801.33</v>
      </c>
      <c r="G20" s="24">
        <f t="shared" si="3"/>
        <v>1270473.1099999999</v>
      </c>
      <c r="H20" s="24">
        <f t="shared" si="3"/>
        <v>252176.96999999997</v>
      </c>
      <c r="I20" s="24">
        <f t="shared" si="3"/>
        <v>976152.87</v>
      </c>
      <c r="J20" s="24">
        <f t="shared" si="3"/>
        <v>859619.5900000001</v>
      </c>
      <c r="K20" s="24">
        <f t="shared" si="3"/>
        <v>1136115.0699999998</v>
      </c>
      <c r="L20" s="24">
        <f t="shared" si="3"/>
        <v>1037276.83</v>
      </c>
      <c r="M20" s="24">
        <f t="shared" si="3"/>
        <v>585291.2900000002</v>
      </c>
      <c r="N20" s="24">
        <f t="shared" si="3"/>
        <v>301800.17000000004</v>
      </c>
      <c r="O20" s="24">
        <f t="shared" si="3"/>
        <v>10676241.200000001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1021817.09</v>
      </c>
      <c r="C21" s="28">
        <f aca="true" t="shared" si="4" ref="C21:N21">ROUND((C15+C16)*C7,2)</f>
        <v>713557.61</v>
      </c>
      <c r="D21" s="28">
        <f t="shared" si="4"/>
        <v>586638.2</v>
      </c>
      <c r="E21" s="28">
        <f t="shared" si="4"/>
        <v>274277.07</v>
      </c>
      <c r="F21" s="28">
        <f t="shared" si="4"/>
        <v>607465.7</v>
      </c>
      <c r="G21" s="28">
        <f t="shared" si="4"/>
        <v>858975.76</v>
      </c>
      <c r="H21" s="28">
        <f t="shared" si="4"/>
        <v>152456.34</v>
      </c>
      <c r="I21" s="28">
        <f t="shared" si="4"/>
        <v>830362.55</v>
      </c>
      <c r="J21" s="28">
        <f t="shared" si="4"/>
        <v>608399.89</v>
      </c>
      <c r="K21" s="28">
        <f t="shared" si="4"/>
        <v>883099.7</v>
      </c>
      <c r="L21" s="28">
        <f t="shared" si="4"/>
        <v>756208.38</v>
      </c>
      <c r="M21" s="28">
        <f t="shared" si="4"/>
        <v>459282.5</v>
      </c>
      <c r="N21" s="28">
        <f t="shared" si="4"/>
        <v>276862.03</v>
      </c>
      <c r="O21" s="28">
        <f aca="true" t="shared" si="5" ref="O21:O29">SUM(B21:N21)</f>
        <v>8029402.819999999</v>
      </c>
    </row>
    <row r="22" spans="1:23" ht="18.75" customHeight="1">
      <c r="A22" s="26" t="s">
        <v>33</v>
      </c>
      <c r="B22" s="28">
        <f>IF(B18&lt;&gt;0,ROUND((B18-1)*B21,2),0)</f>
        <v>176271.66</v>
      </c>
      <c r="C22" s="28">
        <f aca="true" t="shared" si="6" ref="C22:N22">IF(C18&lt;&gt;0,ROUND((C18-1)*C21,2),0)</f>
        <v>156492.96</v>
      </c>
      <c r="D22" s="28">
        <f t="shared" si="6"/>
        <v>202859.76</v>
      </c>
      <c r="E22" s="28">
        <f t="shared" si="6"/>
        <v>-44354.15</v>
      </c>
      <c r="F22" s="28">
        <f t="shared" si="6"/>
        <v>229955.25</v>
      </c>
      <c r="G22" s="28">
        <f t="shared" si="6"/>
        <v>306806.6</v>
      </c>
      <c r="H22" s="28">
        <f t="shared" si="6"/>
        <v>65885.73</v>
      </c>
      <c r="I22" s="28">
        <f t="shared" si="6"/>
        <v>56643.39</v>
      </c>
      <c r="J22" s="28">
        <f t="shared" si="6"/>
        <v>184585.81</v>
      </c>
      <c r="K22" s="28">
        <f t="shared" si="6"/>
        <v>123813.95</v>
      </c>
      <c r="L22" s="28">
        <f t="shared" si="6"/>
        <v>157912.24</v>
      </c>
      <c r="M22" s="28">
        <f t="shared" si="6"/>
        <v>70955.32</v>
      </c>
      <c r="N22" s="28">
        <f t="shared" si="6"/>
        <v>-855.88</v>
      </c>
      <c r="O22" s="28">
        <f t="shared" si="5"/>
        <v>1686972.6400000001</v>
      </c>
      <c r="W22" s="51"/>
    </row>
    <row r="23" spans="1:15" ht="18.75" customHeight="1">
      <c r="A23" s="26" t="s">
        <v>34</v>
      </c>
      <c r="B23" s="28">
        <v>60190.18</v>
      </c>
      <c r="C23" s="28">
        <v>39674.94</v>
      </c>
      <c r="D23" s="28">
        <v>29484.91</v>
      </c>
      <c r="E23" s="28">
        <v>10669.23</v>
      </c>
      <c r="F23" s="28">
        <v>38166.23</v>
      </c>
      <c r="G23" s="28">
        <v>58666.13</v>
      </c>
      <c r="H23" s="28">
        <v>7626.59</v>
      </c>
      <c r="I23" s="28">
        <v>42772.11</v>
      </c>
      <c r="J23" s="28">
        <v>37334.16</v>
      </c>
      <c r="K23" s="28">
        <v>51111.71</v>
      </c>
      <c r="L23" s="28">
        <v>48940</v>
      </c>
      <c r="M23" s="28">
        <v>23176.03</v>
      </c>
      <c r="N23" s="28">
        <v>14945.2</v>
      </c>
      <c r="O23" s="28">
        <f t="shared" si="5"/>
        <v>462757.42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1140.93</v>
      </c>
      <c r="C26" s="28">
        <v>825.06</v>
      </c>
      <c r="D26" s="28">
        <v>740.65</v>
      </c>
      <c r="E26" s="28">
        <v>217.84</v>
      </c>
      <c r="F26" s="28">
        <v>792.39</v>
      </c>
      <c r="G26" s="28">
        <v>1108.25</v>
      </c>
      <c r="H26" s="28">
        <v>206.95</v>
      </c>
      <c r="I26" s="28">
        <v>844.12</v>
      </c>
      <c r="J26" s="28">
        <v>751.54</v>
      </c>
      <c r="K26" s="28">
        <v>988.44</v>
      </c>
      <c r="L26" s="28">
        <v>898.58</v>
      </c>
      <c r="M26" s="28">
        <v>501.03</v>
      </c>
      <c r="N26" s="28">
        <v>258.69</v>
      </c>
      <c r="O26" s="28">
        <f t="shared" si="5"/>
        <v>9274.470000000001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16730.84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385178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33156.02</v>
      </c>
      <c r="L30" s="28">
        <v>29591.88</v>
      </c>
      <c r="M30" s="28">
        <v>0</v>
      </c>
      <c r="N30" s="28">
        <v>0</v>
      </c>
      <c r="O30" s="28">
        <f>SUM(B30:N30)</f>
        <v>62747.899999999994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-42358.8</v>
      </c>
      <c r="C32" s="28">
        <f aca="true" t="shared" si="7" ref="C32:O32">+C33+C35+C48+C49+C50+C55-C56</f>
        <v>-41140</v>
      </c>
      <c r="D32" s="28">
        <f t="shared" si="7"/>
        <v>-22871.2</v>
      </c>
      <c r="E32" s="28">
        <f t="shared" si="7"/>
        <v>-8038.8</v>
      </c>
      <c r="F32" s="28">
        <f t="shared" si="7"/>
        <v>-26364.8</v>
      </c>
      <c r="G32" s="28">
        <f t="shared" si="7"/>
        <v>-52078.4</v>
      </c>
      <c r="H32" s="28">
        <f t="shared" si="7"/>
        <v>-7744</v>
      </c>
      <c r="I32" s="28">
        <f t="shared" si="7"/>
        <v>-59087.6</v>
      </c>
      <c r="J32" s="28">
        <f t="shared" si="7"/>
        <v>-32982.4</v>
      </c>
      <c r="K32" s="28">
        <f t="shared" si="7"/>
        <v>-21912</v>
      </c>
      <c r="L32" s="28">
        <f t="shared" si="7"/>
        <v>-14449.6</v>
      </c>
      <c r="M32" s="28">
        <f t="shared" si="7"/>
        <v>-39965.32</v>
      </c>
      <c r="N32" s="28">
        <f t="shared" si="7"/>
        <v>-15413.2</v>
      </c>
      <c r="O32" s="28">
        <f t="shared" si="7"/>
        <v>-384406.12000000005</v>
      </c>
    </row>
    <row r="33" spans="1:15" ht="18.75" customHeight="1">
      <c r="A33" s="26" t="s">
        <v>38</v>
      </c>
      <c r="B33" s="29">
        <f>+B34</f>
        <v>-42358.8</v>
      </c>
      <c r="C33" s="29">
        <f>+C34</f>
        <v>-41140</v>
      </c>
      <c r="D33" s="29">
        <f aca="true" t="shared" si="8" ref="D33:O33">+D34</f>
        <v>-22871.2</v>
      </c>
      <c r="E33" s="29">
        <f t="shared" si="8"/>
        <v>-8038.8</v>
      </c>
      <c r="F33" s="29">
        <f t="shared" si="8"/>
        <v>-26364.8</v>
      </c>
      <c r="G33" s="29">
        <f t="shared" si="8"/>
        <v>-52078.4</v>
      </c>
      <c r="H33" s="29">
        <f t="shared" si="8"/>
        <v>-7744</v>
      </c>
      <c r="I33" s="29">
        <f t="shared" si="8"/>
        <v>-59087.6</v>
      </c>
      <c r="J33" s="29">
        <f t="shared" si="8"/>
        <v>-32982.4</v>
      </c>
      <c r="K33" s="29">
        <f t="shared" si="8"/>
        <v>-21912</v>
      </c>
      <c r="L33" s="29">
        <f t="shared" si="8"/>
        <v>-14449.6</v>
      </c>
      <c r="M33" s="29">
        <f t="shared" si="8"/>
        <v>-23276</v>
      </c>
      <c r="N33" s="29">
        <f t="shared" si="8"/>
        <v>-15413.2</v>
      </c>
      <c r="O33" s="29">
        <f t="shared" si="8"/>
        <v>-367716.8</v>
      </c>
    </row>
    <row r="34" spans="1:26" ht="18.75" customHeight="1">
      <c r="A34" s="27" t="s">
        <v>39</v>
      </c>
      <c r="B34" s="16">
        <f>ROUND((-B9)*$G$3,2)</f>
        <v>-42358.8</v>
      </c>
      <c r="C34" s="16">
        <f aca="true" t="shared" si="9" ref="C34:N34">ROUND((-C9)*$G$3,2)</f>
        <v>-41140</v>
      </c>
      <c r="D34" s="16">
        <f t="shared" si="9"/>
        <v>-22871.2</v>
      </c>
      <c r="E34" s="16">
        <f t="shared" si="9"/>
        <v>-8038.8</v>
      </c>
      <c r="F34" s="16">
        <f t="shared" si="9"/>
        <v>-26364.8</v>
      </c>
      <c r="G34" s="16">
        <f t="shared" si="9"/>
        <v>-52078.4</v>
      </c>
      <c r="H34" s="16">
        <f t="shared" si="9"/>
        <v>-7744</v>
      </c>
      <c r="I34" s="16">
        <f t="shared" si="9"/>
        <v>-59087.6</v>
      </c>
      <c r="J34" s="16">
        <f t="shared" si="9"/>
        <v>-32982.4</v>
      </c>
      <c r="K34" s="16">
        <f t="shared" si="9"/>
        <v>-21912</v>
      </c>
      <c r="L34" s="16">
        <f t="shared" si="9"/>
        <v>-14449.6</v>
      </c>
      <c r="M34" s="16">
        <f t="shared" si="9"/>
        <v>-23276</v>
      </c>
      <c r="N34" s="16">
        <f t="shared" si="9"/>
        <v>-15413.2</v>
      </c>
      <c r="O34" s="30">
        <f aca="true" t="shared" si="10" ref="O34:O56">SUM(B34:N34)</f>
        <v>-367716.8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-16689.32</v>
      </c>
      <c r="N35" s="29">
        <f t="shared" si="11"/>
        <v>0</v>
      </c>
      <c r="O35" s="29">
        <f t="shared" si="11"/>
        <v>-16689.320000000065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-16689.32</v>
      </c>
      <c r="N36" s="31">
        <v>0</v>
      </c>
      <c r="O36" s="31">
        <f t="shared" si="10"/>
        <v>-16689.32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1280156.0099999998</v>
      </c>
      <c r="C54" s="34">
        <f aca="true" t="shared" si="13" ref="C54:N54">+C20+C32</f>
        <v>896994.2000000001</v>
      </c>
      <c r="D54" s="34">
        <f t="shared" si="13"/>
        <v>816308.7500000001</v>
      </c>
      <c r="E54" s="34">
        <f t="shared" si="13"/>
        <v>243666.21</v>
      </c>
      <c r="F54" s="34">
        <f t="shared" si="13"/>
        <v>879436.5299999999</v>
      </c>
      <c r="G54" s="34">
        <f t="shared" si="13"/>
        <v>1218394.71</v>
      </c>
      <c r="H54" s="34">
        <f t="shared" si="13"/>
        <v>244432.96999999997</v>
      </c>
      <c r="I54" s="34">
        <f t="shared" si="13"/>
        <v>917065.27</v>
      </c>
      <c r="J54" s="34">
        <f t="shared" si="13"/>
        <v>826637.1900000001</v>
      </c>
      <c r="K54" s="34">
        <f t="shared" si="13"/>
        <v>1114203.0699999998</v>
      </c>
      <c r="L54" s="34">
        <f t="shared" si="13"/>
        <v>1022827.23</v>
      </c>
      <c r="M54" s="34">
        <f t="shared" si="13"/>
        <v>545325.9700000002</v>
      </c>
      <c r="N54" s="34">
        <f t="shared" si="13"/>
        <v>286386.97000000003</v>
      </c>
      <c r="O54" s="34">
        <f>SUM(B54:N54)</f>
        <v>10291835.080000002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1280156.01</v>
      </c>
      <c r="C60" s="42">
        <f t="shared" si="14"/>
        <v>896994.2000000001</v>
      </c>
      <c r="D60" s="42">
        <f t="shared" si="14"/>
        <v>816308.76</v>
      </c>
      <c r="E60" s="42">
        <f t="shared" si="14"/>
        <v>243666.21</v>
      </c>
      <c r="F60" s="42">
        <f t="shared" si="14"/>
        <v>879436.53</v>
      </c>
      <c r="G60" s="42">
        <f t="shared" si="14"/>
        <v>1218394.72</v>
      </c>
      <c r="H60" s="42">
        <f t="shared" si="14"/>
        <v>244432.97</v>
      </c>
      <c r="I60" s="42">
        <f t="shared" si="14"/>
        <v>917065.27</v>
      </c>
      <c r="J60" s="42">
        <f t="shared" si="14"/>
        <v>826637.19</v>
      </c>
      <c r="K60" s="42">
        <f t="shared" si="14"/>
        <v>1114203.07</v>
      </c>
      <c r="L60" s="42">
        <f t="shared" si="14"/>
        <v>1022827.23</v>
      </c>
      <c r="M60" s="42">
        <f t="shared" si="14"/>
        <v>545325.97</v>
      </c>
      <c r="N60" s="42">
        <f t="shared" si="14"/>
        <v>286386.97</v>
      </c>
      <c r="O60" s="34">
        <f t="shared" si="14"/>
        <v>10291835.100000001</v>
      </c>
      <c r="Q60"/>
    </row>
    <row r="61" spans="1:18" ht="18.75" customHeight="1">
      <c r="A61" s="26" t="s">
        <v>54</v>
      </c>
      <c r="B61" s="42">
        <v>1054074.09</v>
      </c>
      <c r="C61" s="42">
        <v>637404.29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1691478.3800000001</v>
      </c>
      <c r="P61"/>
      <c r="Q61"/>
      <c r="R61" s="41"/>
    </row>
    <row r="62" spans="1:16" ht="18.75" customHeight="1">
      <c r="A62" s="26" t="s">
        <v>55</v>
      </c>
      <c r="B62" s="42">
        <v>226081.92</v>
      </c>
      <c r="C62" s="42">
        <v>259589.91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485671.83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816308.76</v>
      </c>
      <c r="E63" s="43">
        <v>0</v>
      </c>
      <c r="F63" s="43">
        <v>0</v>
      </c>
      <c r="G63" s="43">
        <v>0</v>
      </c>
      <c r="H63" s="42">
        <v>244432.97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1060741.73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243666.21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243666.21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879436.53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879436.53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1218394.72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1218394.72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917065.27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917065.27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826637.19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826637.19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1114203.07</v>
      </c>
      <c r="L69" s="29">
        <v>1022827.23</v>
      </c>
      <c r="M69" s="43">
        <v>0</v>
      </c>
      <c r="N69" s="43">
        <v>0</v>
      </c>
      <c r="O69" s="34">
        <f t="shared" si="15"/>
        <v>2137030.3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545325.97</v>
      </c>
      <c r="N70" s="43">
        <v>0</v>
      </c>
      <c r="O70" s="34">
        <f t="shared" si="15"/>
        <v>545325.97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286386.97</v>
      </c>
      <c r="O71" s="46">
        <f t="shared" si="15"/>
        <v>286386.97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2024-01-25T00:17:16Z</dcterms:modified>
  <cp:category/>
  <cp:version/>
  <cp:contentType/>
  <cp:contentStatus/>
</cp:coreProperties>
</file>