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<sst xmlns="http://schemas.openxmlformats.org/spreadsheetml/2006/main" count="89" uniqueCount="86">
  <si>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</si>
  <si>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</si>
  <si>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</si>
  <si>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</si>
  <si>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</si>
  <si>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</si>
  <si>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</si>
  <si>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</si>
  <si>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</si>
  <si>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</si>
  <si>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</si>
  <si>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</si>
  <si>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</si>
  <si>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</si>
  <si>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</si>
  <si>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</si>
  <si>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</si>
  <si>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</si>
  <si>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</si>
  <si>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</si>
  <si>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</si>
  <si>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</si>
  <si>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</si>
  <si>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</si>
  <si>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</si>
  <si>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</si>
  <si>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</si>
  <si>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</si>
  <si>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</si>
  <si>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</si>
  <si>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</si>
  <si>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</si>
  <si>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</si>
  <si>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</si>
  <si>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</si>
  <si>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</si>
  <si>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</si>
  <si>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</si>
  <si>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</si>
  <si>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</si>
  <si>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</si>
  <si>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</si>
  <si>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</si>
  <si>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</si>
  <si>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</si>
  <si>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</si>
  <si>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</si>
  <si>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</si>
  <si>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</si>
  <si>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</si>
  <si>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</si>
  <si>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</si>
  <si>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</si>
  <si>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</si>
  <si>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</si>
  <si>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</si>
  <si>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</si>
  <si>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</si>
  <si>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</si>
  <si>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</si>
  <si>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</si>
  <si>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</si>
  <si>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</si>
  <si>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</si>
  <si>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</si>
  <si>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</si>
  <si>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</si>
  <si>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</si>
  <si>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</si>
  <si>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</si>
  <si>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</si>
  <si>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</si>
  <si>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</si>
  <si>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</si>
  <si>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</si>
  <si>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</si>
  <si>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</si>
  <si>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</si>
  <si>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</si>
  <si>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</si>
  <si>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</si>
  <si>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</si>
  <si>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</si>
  <si>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</si>
  <si>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06/01/24 - VENCIMENTO 12/01/24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</si>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</sst>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238160</v>
      </c>
      <c r="C7" s="9">
        <f t="shared" si="0"/>
        <v>155818</v>
      </c>
      <c r="D7" s="9">
        <f t="shared" si="0"/>
        <v>155005</v>
      </c>
      <c r="E7" s="9">
        <f t="shared" si="0"/>
        <v>42311</v>
      </c>
      <c r="F7" s="9">
        <f t="shared" si="0"/>
        <v>124829</v>
      </c>
      <c r="G7" s="9">
        <f t="shared" si="0"/>
        <v>206512</v>
      </c>
      <c r="H7" s="9">
        <f t="shared" si="0"/>
        <v>28197</v>
      </c>
      <c r="I7" s="9">
        <f t="shared" si="0"/>
        <v>158469</v>
      </c>
      <c r="J7" s="9">
        <f t="shared" si="0"/>
        <v>127842</v>
      </c>
      <c r="K7" s="9">
        <f t="shared" si="0"/>
        <v>201408</v>
      </c>
      <c r="L7" s="9">
        <f t="shared" si="0"/>
        <v>153317</v>
      </c>
      <c r="M7" s="9">
        <f t="shared" si="0"/>
        <v>70652</v>
      </c>
      <c r="N7" s="9">
        <f t="shared" si="0"/>
        <v>45468</v>
      </c>
      <c r="O7" s="9">
        <f t="shared" si="0"/>
        <v>1707988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9562</v>
      </c>
      <c r="C8" s="11">
        <f t="shared" si="1"/>
        <v>8598</v>
      </c>
      <c r="D8" s="11">
        <f t="shared" si="1"/>
        <v>5360</v>
      </c>
      <c r="E8" s="11">
        <f t="shared" si="1"/>
        <v>1780</v>
      </c>
      <c r="F8" s="11">
        <f t="shared" si="1"/>
        <v>5555</v>
      </c>
      <c r="G8" s="11">
        <f t="shared" si="1"/>
        <v>11006</v>
      </c>
      <c r="H8" s="11">
        <f t="shared" si="1"/>
        <v>1648</v>
      </c>
      <c r="I8" s="11">
        <f t="shared" si="1"/>
        <v>10836</v>
      </c>
      <c r="J8" s="11">
        <f t="shared" si="1"/>
        <v>6586</v>
      </c>
      <c r="K8" s="11">
        <f t="shared" si="1"/>
        <v>4808</v>
      </c>
      <c r="L8" s="11">
        <f t="shared" si="1"/>
        <v>3334</v>
      </c>
      <c r="M8" s="11">
        <f t="shared" si="1"/>
        <v>3744</v>
      </c>
      <c r="N8" s="11">
        <f t="shared" si="1"/>
        <v>2514</v>
      </c>
      <c r="O8" s="11">
        <f t="shared" si="1"/>
        <v>75331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9562</v>
      </c>
      <c r="C9" s="11">
        <v>8598</v>
      </c>
      <c r="D9" s="11">
        <v>5360</v>
      </c>
      <c r="E9" s="11">
        <v>1780</v>
      </c>
      <c r="F9" s="11">
        <v>5555</v>
      </c>
      <c r="G9" s="11">
        <v>11006</v>
      </c>
      <c r="H9" s="11">
        <v>1648</v>
      </c>
      <c r="I9" s="11">
        <v>10836</v>
      </c>
      <c r="J9" s="11">
        <v>6586</v>
      </c>
      <c r="K9" s="11">
        <v>4808</v>
      </c>
      <c r="L9" s="11">
        <v>3326</v>
      </c>
      <c r="M9" s="11">
        <v>3744</v>
      </c>
      <c r="N9" s="11">
        <v>2501</v>
      </c>
      <c r="O9" s="11">
        <f>SUM(B9:N9)</f>
        <v>75310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8</v>
      </c>
      <c r="M10" s="13">
        <v>0</v>
      </c>
      <c r="N10" s="13">
        <v>13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228598</v>
      </c>
      <c r="C11" s="13">
        <v>147220</v>
      </c>
      <c r="D11" s="13">
        <v>149645</v>
      </c>
      <c r="E11" s="13">
        <v>40531</v>
      </c>
      <c r="F11" s="13">
        <v>119274</v>
      </c>
      <c r="G11" s="13">
        <v>195506</v>
      </c>
      <c r="H11" s="13">
        <v>26549</v>
      </c>
      <c r="I11" s="13">
        <v>147633</v>
      </c>
      <c r="J11" s="13">
        <v>121256</v>
      </c>
      <c r="K11" s="13">
        <v>196600</v>
      </c>
      <c r="L11" s="13">
        <v>149983</v>
      </c>
      <c r="M11" s="13">
        <v>66908</v>
      </c>
      <c r="N11" s="13">
        <v>42954</v>
      </c>
      <c r="O11" s="11">
        <f>SUM(B11:N11)</f>
        <v>1632657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20923</v>
      </c>
      <c r="C12" s="13">
        <v>17012</v>
      </c>
      <c r="D12" s="13">
        <v>14402</v>
      </c>
      <c r="E12" s="13">
        <v>5270</v>
      </c>
      <c r="F12" s="13">
        <v>14193</v>
      </c>
      <c r="G12" s="13">
        <v>24627</v>
      </c>
      <c r="H12" s="13">
        <v>3458</v>
      </c>
      <c r="I12" s="13">
        <v>17985</v>
      </c>
      <c r="J12" s="13">
        <v>12730</v>
      </c>
      <c r="K12" s="13">
        <v>16905</v>
      </c>
      <c r="L12" s="13">
        <v>12069</v>
      </c>
      <c r="M12" s="13">
        <v>4514</v>
      </c>
      <c r="N12" s="13">
        <v>2357</v>
      </c>
      <c r="O12" s="11">
        <f>SUM(B12:N12)</f>
        <v>166445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207675</v>
      </c>
      <c r="C13" s="15">
        <f t="shared" si="2"/>
        <v>130208</v>
      </c>
      <c r="D13" s="15">
        <f t="shared" si="2"/>
        <v>135243</v>
      </c>
      <c r="E13" s="15">
        <f t="shared" si="2"/>
        <v>35261</v>
      </c>
      <c r="F13" s="15">
        <f t="shared" si="2"/>
        <v>105081</v>
      </c>
      <c r="G13" s="15">
        <f t="shared" si="2"/>
        <v>170879</v>
      </c>
      <c r="H13" s="15">
        <f t="shared" si="2"/>
        <v>23091</v>
      </c>
      <c r="I13" s="15">
        <f t="shared" si="2"/>
        <v>129648</v>
      </c>
      <c r="J13" s="15">
        <f t="shared" si="2"/>
        <v>108526</v>
      </c>
      <c r="K13" s="15">
        <f t="shared" si="2"/>
        <v>179695</v>
      </c>
      <c r="L13" s="15">
        <f t="shared" si="2"/>
        <v>137914</v>
      </c>
      <c r="M13" s="15">
        <f t="shared" si="2"/>
        <v>62394</v>
      </c>
      <c r="N13" s="15">
        <f t="shared" si="2"/>
        <v>40597</v>
      </c>
      <c r="O13" s="11">
        <f>SUM(B13:N13)</f>
        <v>1466212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1.228440405288986</v>
      </c>
      <c r="C18" s="19">
        <v>1.333850965784913</v>
      </c>
      <c r="D18" s="19">
        <v>1.43953998808787</v>
      </c>
      <c r="E18" s="19">
        <v>0.897408397637068</v>
      </c>
      <c r="F18" s="19">
        <v>1.410114535654578</v>
      </c>
      <c r="G18" s="19">
        <v>1.488276036312714</v>
      </c>
      <c r="H18" s="19">
        <v>1.536051430285378</v>
      </c>
      <c r="I18" s="19">
        <v>1.196814876486581</v>
      </c>
      <c r="J18" s="19">
        <v>1.325351690231827</v>
      </c>
      <c r="K18" s="19">
        <v>1.21754474327094</v>
      </c>
      <c r="L18" s="19">
        <v>1.261286057071458</v>
      </c>
      <c r="M18" s="19">
        <v>1.279629831501319</v>
      </c>
      <c r="N18" s="19">
        <v>1.115830035286287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969894.1100000001</v>
      </c>
      <c r="C20" s="24">
        <f aca="true" t="shared" si="3" ref="C20:O20">SUM(C21:C31)</f>
        <v>693336.43</v>
      </c>
      <c r="D20" s="24">
        <f t="shared" si="3"/>
        <v>638379.52</v>
      </c>
      <c r="E20" s="24">
        <f t="shared" si="3"/>
        <v>192498.01999999996</v>
      </c>
      <c r="F20" s="24">
        <f t="shared" si="3"/>
        <v>601611.9500000001</v>
      </c>
      <c r="G20" s="24">
        <f t="shared" si="3"/>
        <v>866098.13</v>
      </c>
      <c r="H20" s="24">
        <f t="shared" si="3"/>
        <v>180195.27999999994</v>
      </c>
      <c r="I20" s="24">
        <f t="shared" si="3"/>
        <v>650764.1799999999</v>
      </c>
      <c r="J20" s="24">
        <f t="shared" si="3"/>
        <v>568038.88</v>
      </c>
      <c r="K20" s="24">
        <f t="shared" si="3"/>
        <v>820122.0200000001</v>
      </c>
      <c r="L20" s="24">
        <f t="shared" si="3"/>
        <v>741375.1599999999</v>
      </c>
      <c r="M20" s="24">
        <f t="shared" si="3"/>
        <v>391024.97000000003</v>
      </c>
      <c r="N20" s="24">
        <f t="shared" si="3"/>
        <v>194109.93999999997</v>
      </c>
      <c r="O20" s="24">
        <f t="shared" si="3"/>
        <v>7507448.59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703048.32</v>
      </c>
      <c r="C21" s="28">
        <f aca="true" t="shared" si="4" ref="C21:N21">ROUND((C15+C16)*C7,2)</f>
        <v>475182.57</v>
      </c>
      <c r="D21" s="28">
        <f t="shared" si="4"/>
        <v>414560.87</v>
      </c>
      <c r="E21" s="28">
        <f t="shared" si="4"/>
        <v>193318.96</v>
      </c>
      <c r="F21" s="28">
        <f t="shared" si="4"/>
        <v>386957.42</v>
      </c>
      <c r="G21" s="28">
        <f t="shared" si="4"/>
        <v>526729.51</v>
      </c>
      <c r="H21" s="28">
        <f t="shared" si="4"/>
        <v>96563.45</v>
      </c>
      <c r="I21" s="28">
        <f t="shared" si="4"/>
        <v>479859.98</v>
      </c>
      <c r="J21" s="28">
        <f t="shared" si="4"/>
        <v>389368.38</v>
      </c>
      <c r="K21" s="28">
        <f t="shared" si="4"/>
        <v>579833.49</v>
      </c>
      <c r="L21" s="28">
        <f t="shared" si="4"/>
        <v>502573.13</v>
      </c>
      <c r="M21" s="28">
        <f t="shared" si="4"/>
        <v>267241.19</v>
      </c>
      <c r="N21" s="28">
        <f t="shared" si="4"/>
        <v>155350.52</v>
      </c>
      <c r="O21" s="28">
        <f aca="true" t="shared" si="5" ref="O21:O29">SUM(B21:N21)</f>
        <v>5170587.789999999</v>
      </c>
    </row>
    <row r="22" spans="1:23" ht="18.75" customHeight="1">
      <c r="A22" s="26" t="s">
        <v>33</v>
      </c>
      <c r="B22" s="28">
        <f>IF(B18&lt;&gt;0,ROUND((B18-1)*B21,2),0)</f>
        <v>160604.64</v>
      </c>
      <c r="C22" s="28">
        <f aca="true" t="shared" si="6" ref="C22:N22">IF(C18&lt;&gt;0,ROUND((C18-1)*C21,2),0)</f>
        <v>158640.16</v>
      </c>
      <c r="D22" s="28">
        <f t="shared" si="6"/>
        <v>182216.08</v>
      </c>
      <c r="E22" s="28">
        <f t="shared" si="6"/>
        <v>-19832.9</v>
      </c>
      <c r="F22" s="28">
        <f t="shared" si="6"/>
        <v>158696.86</v>
      </c>
      <c r="G22" s="28">
        <f t="shared" si="6"/>
        <v>257189.4</v>
      </c>
      <c r="H22" s="28">
        <f t="shared" si="6"/>
        <v>51762.98</v>
      </c>
      <c r="I22" s="28">
        <f t="shared" si="6"/>
        <v>94443.58</v>
      </c>
      <c r="J22" s="28">
        <f t="shared" si="6"/>
        <v>126681.66</v>
      </c>
      <c r="K22" s="28">
        <f t="shared" si="6"/>
        <v>126139.73</v>
      </c>
      <c r="L22" s="28">
        <f t="shared" si="6"/>
        <v>131315.35</v>
      </c>
      <c r="M22" s="28">
        <f t="shared" si="6"/>
        <v>74728.61</v>
      </c>
      <c r="N22" s="28">
        <f t="shared" si="6"/>
        <v>17994.26</v>
      </c>
      <c r="O22" s="28">
        <f t="shared" si="5"/>
        <v>1520580.4100000001</v>
      </c>
      <c r="W22" s="51"/>
    </row>
    <row r="23" spans="1:15" ht="18.75" customHeight="1">
      <c r="A23" s="26" t="s">
        <v>34</v>
      </c>
      <c r="B23" s="28">
        <v>41866.4</v>
      </c>
      <c r="C23" s="28">
        <v>30990.64</v>
      </c>
      <c r="D23" s="28">
        <v>22118.59</v>
      </c>
      <c r="E23" s="28">
        <v>7858.26</v>
      </c>
      <c r="F23" s="28">
        <v>25729.91</v>
      </c>
      <c r="G23" s="28">
        <v>36105.58</v>
      </c>
      <c r="H23" s="28">
        <v>5649.65</v>
      </c>
      <c r="I23" s="28">
        <v>30074.91</v>
      </c>
      <c r="J23" s="28">
        <v>22680.94</v>
      </c>
      <c r="K23" s="28">
        <v>35047.04</v>
      </c>
      <c r="L23" s="28">
        <v>32914.19</v>
      </c>
      <c r="M23" s="28">
        <v>17169.56</v>
      </c>
      <c r="N23" s="28">
        <v>9919.07</v>
      </c>
      <c r="O23" s="28">
        <f t="shared" si="5"/>
        <v>318124.74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1279.8</v>
      </c>
      <c r="C26" s="28">
        <v>939.43</v>
      </c>
      <c r="D26" s="28">
        <v>874.08</v>
      </c>
      <c r="E26" s="28">
        <v>258.68</v>
      </c>
      <c r="F26" s="28">
        <v>806</v>
      </c>
      <c r="G26" s="28">
        <v>1157.27</v>
      </c>
      <c r="H26" s="28">
        <v>217.84</v>
      </c>
      <c r="I26" s="28">
        <v>855.01</v>
      </c>
      <c r="J26" s="28">
        <v>759.71</v>
      </c>
      <c r="K26" s="28">
        <v>1094.64</v>
      </c>
      <c r="L26" s="28">
        <v>982.99</v>
      </c>
      <c r="M26" s="28">
        <v>509.2</v>
      </c>
      <c r="N26" s="28">
        <v>255.96</v>
      </c>
      <c r="O26" s="28">
        <f t="shared" si="5"/>
        <v>9990.61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34061.87</v>
      </c>
      <c r="L30" s="28">
        <v>29863.75</v>
      </c>
      <c r="M30" s="28">
        <v>0</v>
      </c>
      <c r="N30" s="28">
        <v>0</v>
      </c>
      <c r="O30" s="28">
        <f>SUM(B30:N30)</f>
        <v>63925.62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-897072.8</v>
      </c>
      <c r="C32" s="28">
        <f aca="true" t="shared" si="7" ref="C32:O32">+C33+C35+C48+C49+C50+C55-C56</f>
        <v>-640831.2</v>
      </c>
      <c r="D32" s="28">
        <f t="shared" si="7"/>
        <v>-23584</v>
      </c>
      <c r="E32" s="28">
        <f t="shared" si="7"/>
        <v>-7832</v>
      </c>
      <c r="F32" s="28">
        <f t="shared" si="7"/>
        <v>-24442</v>
      </c>
      <c r="G32" s="28">
        <f t="shared" si="7"/>
        <v>-48426.4</v>
      </c>
      <c r="H32" s="28">
        <f t="shared" si="7"/>
        <v>-7251.2</v>
      </c>
      <c r="I32" s="28">
        <f t="shared" si="7"/>
        <v>-47678.4</v>
      </c>
      <c r="J32" s="28">
        <f t="shared" si="7"/>
        <v>-28978.4</v>
      </c>
      <c r="K32" s="28">
        <f t="shared" si="7"/>
        <v>-741155.2</v>
      </c>
      <c r="L32" s="28">
        <f t="shared" si="7"/>
        <v>-680634.4</v>
      </c>
      <c r="M32" s="28">
        <f t="shared" si="7"/>
        <v>-16473.6</v>
      </c>
      <c r="N32" s="28">
        <f t="shared" si="7"/>
        <v>-11004.4</v>
      </c>
      <c r="O32" s="28">
        <f t="shared" si="7"/>
        <v>-3175364</v>
      </c>
    </row>
    <row r="33" spans="1:15" ht="18.75" customHeight="1">
      <c r="A33" s="26" t="s">
        <v>38</v>
      </c>
      <c r="B33" s="29">
        <f>+B34</f>
        <v>-42072.8</v>
      </c>
      <c r="C33" s="29">
        <f>+C34</f>
        <v>-37831.2</v>
      </c>
      <c r="D33" s="29">
        <f aca="true" t="shared" si="8" ref="D33:O33">+D34</f>
        <v>-23584</v>
      </c>
      <c r="E33" s="29">
        <f t="shared" si="8"/>
        <v>-7832</v>
      </c>
      <c r="F33" s="29">
        <f t="shared" si="8"/>
        <v>-24442</v>
      </c>
      <c r="G33" s="29">
        <f t="shared" si="8"/>
        <v>-48426.4</v>
      </c>
      <c r="H33" s="29">
        <f t="shared" si="8"/>
        <v>-7251.2</v>
      </c>
      <c r="I33" s="29">
        <f t="shared" si="8"/>
        <v>-47678.4</v>
      </c>
      <c r="J33" s="29">
        <f t="shared" si="8"/>
        <v>-28978.4</v>
      </c>
      <c r="K33" s="29">
        <f t="shared" si="8"/>
        <v>-21155.2</v>
      </c>
      <c r="L33" s="29">
        <f t="shared" si="8"/>
        <v>-14634.4</v>
      </c>
      <c r="M33" s="29">
        <f t="shared" si="8"/>
        <v>-16473.6</v>
      </c>
      <c r="N33" s="29">
        <f t="shared" si="8"/>
        <v>-11004.4</v>
      </c>
      <c r="O33" s="29">
        <f t="shared" si="8"/>
        <v>-331364.00000000006</v>
      </c>
    </row>
    <row r="34" spans="1:26" ht="18.75" customHeight="1">
      <c r="A34" s="27" t="s">
        <v>39</v>
      </c>
      <c r="B34" s="16">
        <f>ROUND((-B9)*$G$3,2)</f>
        <v>-42072.8</v>
      </c>
      <c r="C34" s="16">
        <f aca="true" t="shared" si="9" ref="C34:N34">ROUND((-C9)*$G$3,2)</f>
        <v>-37831.2</v>
      </c>
      <c r="D34" s="16">
        <f t="shared" si="9"/>
        <v>-23584</v>
      </c>
      <c r="E34" s="16">
        <f t="shared" si="9"/>
        <v>-7832</v>
      </c>
      <c r="F34" s="16">
        <f t="shared" si="9"/>
        <v>-24442</v>
      </c>
      <c r="G34" s="16">
        <f t="shared" si="9"/>
        <v>-48426.4</v>
      </c>
      <c r="H34" s="16">
        <f t="shared" si="9"/>
        <v>-7251.2</v>
      </c>
      <c r="I34" s="16">
        <f t="shared" si="9"/>
        <v>-47678.4</v>
      </c>
      <c r="J34" s="16">
        <f t="shared" si="9"/>
        <v>-28978.4</v>
      </c>
      <c r="K34" s="16">
        <f t="shared" si="9"/>
        <v>-21155.2</v>
      </c>
      <c r="L34" s="16">
        <f t="shared" si="9"/>
        <v>-14634.4</v>
      </c>
      <c r="M34" s="16">
        <f t="shared" si="9"/>
        <v>-16473.6</v>
      </c>
      <c r="N34" s="16">
        <f t="shared" si="9"/>
        <v>-11004.4</v>
      </c>
      <c r="O34" s="30">
        <f aca="true" t="shared" si="10" ref="O34:O56">SUM(B34:N34)</f>
        <v>-331364.00000000006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-603000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-2844000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-855000</v>
      </c>
      <c r="C42" s="31">
        <v>-603000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-2844000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72821.31000000006</v>
      </c>
      <c r="C54" s="34">
        <f aca="true" t="shared" si="13" ref="C54:N54">+C20+C32</f>
        <v>52505.2300000001</v>
      </c>
      <c r="D54" s="34">
        <f t="shared" si="13"/>
        <v>614795.52</v>
      </c>
      <c r="E54" s="34">
        <f t="shared" si="13"/>
        <v>184666.01999999996</v>
      </c>
      <c r="F54" s="34">
        <f t="shared" si="13"/>
        <v>577169.9500000001</v>
      </c>
      <c r="G54" s="34">
        <f t="shared" si="13"/>
        <v>817671.73</v>
      </c>
      <c r="H54" s="34">
        <f t="shared" si="13"/>
        <v>172944.07999999993</v>
      </c>
      <c r="I54" s="34">
        <f t="shared" si="13"/>
        <v>603085.7799999999</v>
      </c>
      <c r="J54" s="34">
        <f t="shared" si="13"/>
        <v>539060.48</v>
      </c>
      <c r="K54" s="34">
        <f t="shared" si="13"/>
        <v>78966.82000000018</v>
      </c>
      <c r="L54" s="34">
        <f t="shared" si="13"/>
        <v>60740.75999999989</v>
      </c>
      <c r="M54" s="34">
        <f t="shared" si="13"/>
        <v>374551.37000000005</v>
      </c>
      <c r="N54" s="34">
        <f t="shared" si="13"/>
        <v>183105.53999999998</v>
      </c>
      <c r="O54" s="34">
        <f>SUM(B54:N54)</f>
        <v>4332084.59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72821.31999999999</v>
      </c>
      <c r="C60" s="42">
        <f t="shared" si="14"/>
        <v>52505.23</v>
      </c>
      <c r="D60" s="42">
        <f t="shared" si="14"/>
        <v>614795.52</v>
      </c>
      <c r="E60" s="42">
        <f t="shared" si="14"/>
        <v>184666.02</v>
      </c>
      <c r="F60" s="42">
        <f t="shared" si="14"/>
        <v>577169.95</v>
      </c>
      <c r="G60" s="42">
        <f t="shared" si="14"/>
        <v>817671.72</v>
      </c>
      <c r="H60" s="42">
        <f t="shared" si="14"/>
        <v>172944.07</v>
      </c>
      <c r="I60" s="42">
        <f t="shared" si="14"/>
        <v>603085.78</v>
      </c>
      <c r="J60" s="42">
        <f t="shared" si="14"/>
        <v>539060.48</v>
      </c>
      <c r="K60" s="42">
        <f t="shared" si="14"/>
        <v>78966.82</v>
      </c>
      <c r="L60" s="42">
        <f t="shared" si="14"/>
        <v>60740.76</v>
      </c>
      <c r="M60" s="42">
        <f t="shared" si="14"/>
        <v>374551.37</v>
      </c>
      <c r="N60" s="42">
        <f t="shared" si="14"/>
        <v>183105.53</v>
      </c>
      <c r="O60" s="34">
        <f t="shared" si="14"/>
        <v>4332084.57</v>
      </c>
      <c r="Q60"/>
    </row>
    <row r="61" spans="1:18" ht="18.75" customHeight="1">
      <c r="A61" s="26" t="s">
        <v>54</v>
      </c>
      <c r="B61" s="42">
        <v>70096.31</v>
      </c>
      <c r="C61" s="42">
        <v>43728.54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113824.85</v>
      </c>
      <c r="P61"/>
      <c r="Q61"/>
      <c r="R61" s="41"/>
    </row>
    <row r="62" spans="1:16" ht="18.75" customHeight="1">
      <c r="A62" s="26" t="s">
        <v>55</v>
      </c>
      <c r="B62" s="42">
        <v>2725.01</v>
      </c>
      <c r="C62" s="42">
        <v>8776.69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11501.7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614795.52</v>
      </c>
      <c r="E63" s="43">
        <v>0</v>
      </c>
      <c r="F63" s="43">
        <v>0</v>
      </c>
      <c r="G63" s="43">
        <v>0</v>
      </c>
      <c r="H63" s="42">
        <v>172944.07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787739.5900000001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184666.02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184666.02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577169.95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577169.95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817671.72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817671.72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603085.78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603085.78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539060.48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539060.48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78966.82</v>
      </c>
      <c r="L69" s="29">
        <v>60740.76</v>
      </c>
      <c r="M69" s="43">
        <v>0</v>
      </c>
      <c r="N69" s="43">
        <v>0</v>
      </c>
      <c r="O69" s="34">
        <f t="shared" si="15"/>
        <v>139707.58000000002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374551.37</v>
      </c>
      <c r="N70" s="43">
        <v>0</v>
      </c>
      <c r="O70" s="34">
        <f t="shared" si="15"/>
        <v>374551.37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183105.53</v>
      </c>
      <c r="O71" s="46">
        <f t="shared" si="15"/>
        <v>183105.53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2024-01-11T17:56:45Z</dcterms:modified>
  <cp:category/>
  <cp:version/>
  <cp:contentType/>
  <cp:contentStatus/>
</cp:coreProperties>
</file>