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<sst xmlns="http://schemas.openxmlformats.org/spreadsheetml/2006/main" count="84" uniqueCount="83">
  <si>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</si>
  <si>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</si>
  <si>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</si>
  <si>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</si>
  <si>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</si>
  <si>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</si>
  <si>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</si>
  <si>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</si>
  <si>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</si>
  <si>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</si>
  <si>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</si>
  <si>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</si>
  <si>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</si>
  <si>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</si>
  <si>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</si>
  <si>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</si>
  <si>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</si>
  <si>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</si>
  <si>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</si>
  <si>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</si>
  <si>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</si>
  <si>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</si>
  <si>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</si>
  <si>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</si>
  <si>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</si>
  <si>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</si>
  <si>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</si>
  <si>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</si>
  <si>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</si>
  <si>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</si>
  <si>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</si>
  <si>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</si>
  <si>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</si>
  <si>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</si>
  <si>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</si>
  <si>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</si>
  <si>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</si>
  <si>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</si>
  <si>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</si>
  <si>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</si>
  <si>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</si>
  <si>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</si>
  <si>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</si>
  <si>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</si>
  <si>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</si>
  <si>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</si>
  <si>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</si>
  <si>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</si>
  <si>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</si>
  <si>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</si>
  <si>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</si>
  <si>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</si>
  <si>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</si>
  <si>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</si>
  <si>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</si>
  <si>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</si>
  <si>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</si>
  <si>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</si>
  <si>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</si>
  <si>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</si>
  <si>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</si>
  <si>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</si>
  <si>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</si>
  <si>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</si>
  <si>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</si>
  <si>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</si>
  <si>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</si>
  <si>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</si>
  <si>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</si>
  <si>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</si>
  <si>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</si>
  <si>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</si>
  <si>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</si>
  <si>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</si>
  <si>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</si>
  <si>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</si>
  <si>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</si>
  <si>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</si>
  <si>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</si>
  <si>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</si>
  <si>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25/01/24 - VENCIMENTO 01/02/24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</si>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</sst>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0</v>
      </c>
      <c r="F3" s="66" t="s">
        <v>81</v>
      </c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152668</v>
      </c>
      <c r="C7" s="46">
        <f aca="true" t="shared" si="0" ref="C7:J7">+C8+C11</f>
        <v>112360</v>
      </c>
      <c r="D7" s="46">
        <f t="shared" si="0"/>
        <v>166776</v>
      </c>
      <c r="E7" s="46">
        <f t="shared" si="0"/>
        <v>85735</v>
      </c>
      <c r="F7" s="46">
        <f t="shared" si="0"/>
        <v>121199</v>
      </c>
      <c r="G7" s="46">
        <f t="shared" si="0"/>
        <v>111614</v>
      </c>
      <c r="H7" s="46">
        <f t="shared" si="0"/>
        <v>130923</v>
      </c>
      <c r="I7" s="46">
        <f t="shared" si="0"/>
        <v>189362</v>
      </c>
      <c r="J7" s="46">
        <f t="shared" si="0"/>
        <v>48475</v>
      </c>
      <c r="K7" s="38">
        <f aca="true" t="shared" si="1" ref="K7:K13">SUM(B7:J7)</f>
        <v>1119112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152668</v>
      </c>
      <c r="C11" s="42">
        <v>112360</v>
      </c>
      <c r="D11" s="42">
        <v>166776</v>
      </c>
      <c r="E11" s="42">
        <v>85735</v>
      </c>
      <c r="F11" s="42">
        <v>121199</v>
      </c>
      <c r="G11" s="42">
        <v>111614</v>
      </c>
      <c r="H11" s="42">
        <v>130923</v>
      </c>
      <c r="I11" s="42">
        <v>189362</v>
      </c>
      <c r="J11" s="42">
        <v>48475</v>
      </c>
      <c r="K11" s="38">
        <f t="shared" si="1"/>
        <v>1119112</v>
      </c>
      <c r="L11" s="59"/>
      <c r="M11" s="59"/>
      <c r="N11" s="59"/>
    </row>
    <row r="12" spans="1:14" ht="16.5" customHeight="1">
      <c r="A12" s="22" t="s">
        <v>79</v>
      </c>
      <c r="B12" s="42">
        <v>8198</v>
      </c>
      <c r="C12" s="42">
        <v>6196</v>
      </c>
      <c r="D12" s="42">
        <v>9280</v>
      </c>
      <c r="E12" s="42">
        <v>5830</v>
      </c>
      <c r="F12" s="42">
        <v>5733</v>
      </c>
      <c r="G12" s="42">
        <v>4572</v>
      </c>
      <c r="H12" s="42">
        <v>4903</v>
      </c>
      <c r="I12" s="42">
        <v>6897</v>
      </c>
      <c r="J12" s="42">
        <v>1446</v>
      </c>
      <c r="K12" s="38">
        <f t="shared" si="1"/>
        <v>53055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144470</v>
      </c>
      <c r="C13" s="42">
        <f>+C11-C12</f>
        <v>106164</v>
      </c>
      <c r="D13" s="42">
        <f>+D11-D12</f>
        <v>157496</v>
      </c>
      <c r="E13" s="42">
        <f aca="true" t="shared" si="3" ref="E13:J13">+E11-E12</f>
        <v>79905</v>
      </c>
      <c r="F13" s="42">
        <f t="shared" si="3"/>
        <v>115466</v>
      </c>
      <c r="G13" s="42">
        <f t="shared" si="3"/>
        <v>107042</v>
      </c>
      <c r="H13" s="42">
        <f t="shared" si="3"/>
        <v>126020</v>
      </c>
      <c r="I13" s="42">
        <f t="shared" si="3"/>
        <v>182465</v>
      </c>
      <c r="J13" s="42">
        <f t="shared" si="3"/>
        <v>47029</v>
      </c>
      <c r="K13" s="38">
        <f t="shared" si="1"/>
        <v>1066057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1.024929247857134</v>
      </c>
      <c r="C18" s="39">
        <v>1.113635826454554</v>
      </c>
      <c r="D18" s="39">
        <v>1.03104836349168</v>
      </c>
      <c r="E18" s="39">
        <v>1.254945722865744</v>
      </c>
      <c r="F18" s="39">
        <v>0.930074044734229</v>
      </c>
      <c r="G18" s="39">
        <v>1.071848969699152</v>
      </c>
      <c r="H18" s="39">
        <v>1.114642272048955</v>
      </c>
      <c r="I18" s="39">
        <v>0.961401384987608</v>
      </c>
      <c r="J18" s="39">
        <v>0.959600844645534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733814.61</v>
      </c>
      <c r="C20" s="36">
        <f aca="true" t="shared" si="4" ref="C20:J20">SUM(C21:C30)</f>
        <v>651409.6499999999</v>
      </c>
      <c r="D20" s="36">
        <f t="shared" si="4"/>
        <v>987902.23</v>
      </c>
      <c r="E20" s="36">
        <f t="shared" si="4"/>
        <v>542234.1800000002</v>
      </c>
      <c r="F20" s="36">
        <f t="shared" si="4"/>
        <v>592750.22</v>
      </c>
      <c r="G20" s="36">
        <f t="shared" si="4"/>
        <v>633077.5300000001</v>
      </c>
      <c r="H20" s="36">
        <f t="shared" si="4"/>
        <v>624334.28</v>
      </c>
      <c r="I20" s="36">
        <f t="shared" si="4"/>
        <v>858429.4299999999</v>
      </c>
      <c r="J20" s="36">
        <f t="shared" si="4"/>
        <v>227272.76000000004</v>
      </c>
      <c r="K20" s="36">
        <f aca="true" t="shared" si="5" ref="K20:K29">SUM(B20:J20)</f>
        <v>5851224.89</v>
      </c>
      <c r="L20"/>
      <c r="M20"/>
      <c r="N20"/>
    </row>
    <row r="21" spans="1:14" ht="16.5" customHeight="1">
      <c r="A21" s="35" t="s">
        <v>28</v>
      </c>
      <c r="B21" s="58">
        <f>ROUND((B15+B16)*B7,2)</f>
        <v>689280.75</v>
      </c>
      <c r="C21" s="58">
        <f>ROUND((C15+C16)*C7,2)</f>
        <v>557305.6</v>
      </c>
      <c r="D21" s="58">
        <f aca="true" t="shared" si="6" ref="D21:J21">ROUND((D15+D16)*D7,2)</f>
        <v>917017.84</v>
      </c>
      <c r="E21" s="58">
        <f t="shared" si="6"/>
        <v>409864.74</v>
      </c>
      <c r="F21" s="58">
        <f t="shared" si="6"/>
        <v>613157.86</v>
      </c>
      <c r="G21" s="58">
        <f t="shared" si="6"/>
        <v>570381.02</v>
      </c>
      <c r="H21" s="58">
        <f t="shared" si="6"/>
        <v>532725.69</v>
      </c>
      <c r="I21" s="58">
        <f t="shared" si="6"/>
        <v>778315.69</v>
      </c>
      <c r="J21" s="58">
        <f t="shared" si="6"/>
        <v>225447.53</v>
      </c>
      <c r="K21" s="30">
        <f t="shared" si="5"/>
        <v>5293496.72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17183.25</v>
      </c>
      <c r="C22" s="30">
        <f t="shared" si="7"/>
        <v>63329.88</v>
      </c>
      <c r="D22" s="30">
        <f t="shared" si="7"/>
        <v>28471.9</v>
      </c>
      <c r="E22" s="30">
        <f t="shared" si="7"/>
        <v>104493.26</v>
      </c>
      <c r="F22" s="30">
        <f t="shared" si="7"/>
        <v>-42875.65</v>
      </c>
      <c r="G22" s="30">
        <f t="shared" si="7"/>
        <v>40981.29</v>
      </c>
      <c r="H22" s="30">
        <f t="shared" si="7"/>
        <v>61072.88</v>
      </c>
      <c r="I22" s="30">
        <f t="shared" si="7"/>
        <v>-30041.91</v>
      </c>
      <c r="J22" s="30">
        <f t="shared" si="7"/>
        <v>-9107.89</v>
      </c>
      <c r="K22" s="30">
        <f t="shared" si="5"/>
        <v>233507.01</v>
      </c>
      <c r="L22"/>
      <c r="M22"/>
      <c r="N22"/>
    </row>
    <row r="23" spans="1:14" ht="16.5" customHeight="1">
      <c r="A23" s="18" t="s">
        <v>26</v>
      </c>
      <c r="B23" s="30">
        <v>23076.12</v>
      </c>
      <c r="C23" s="30">
        <v>24985.77</v>
      </c>
      <c r="D23" s="30">
        <v>34051.46</v>
      </c>
      <c r="E23" s="30">
        <v>20850.15</v>
      </c>
      <c r="F23" s="30">
        <v>18844.87</v>
      </c>
      <c r="G23" s="30">
        <v>17937.76</v>
      </c>
      <c r="H23" s="30">
        <v>24994.14</v>
      </c>
      <c r="I23" s="30">
        <v>32181.4</v>
      </c>
      <c r="J23" s="30">
        <v>8327.5</v>
      </c>
      <c r="K23" s="30">
        <f t="shared" si="5"/>
        <v>205249.17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1252.57</v>
      </c>
      <c r="C26" s="30">
        <v>1113.7</v>
      </c>
      <c r="D26" s="30">
        <v>1688.25</v>
      </c>
      <c r="E26" s="30">
        <v>925.81</v>
      </c>
      <c r="F26" s="30">
        <v>1012.95</v>
      </c>
      <c r="G26" s="30">
        <v>1081.02</v>
      </c>
      <c r="H26" s="30">
        <v>1067.41</v>
      </c>
      <c r="I26" s="30">
        <v>1467.68</v>
      </c>
      <c r="J26" s="30">
        <v>389.39</v>
      </c>
      <c r="K26" s="30">
        <f t="shared" si="5"/>
        <v>9998.779999999999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71672.12</v>
      </c>
      <c r="J29" s="30">
        <v>0</v>
      </c>
      <c r="K29" s="30">
        <f t="shared" si="5"/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-509394.23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-114772.51</v>
      </c>
      <c r="K32" s="30">
        <f aca="true" t="shared" si="9" ref="K32:K40">SUM(B32:J32)</f>
        <v>-1002166.74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-114772.51</v>
      </c>
      <c r="K38" s="30">
        <f t="shared" si="9"/>
        <v>-1002166.74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733814.61</v>
      </c>
      <c r="C55" s="27">
        <f t="shared" si="15"/>
        <v>651409.6499999999</v>
      </c>
      <c r="D55" s="27">
        <f t="shared" si="15"/>
        <v>478508</v>
      </c>
      <c r="E55" s="27">
        <f t="shared" si="15"/>
        <v>542234.1800000002</v>
      </c>
      <c r="F55" s="27">
        <f t="shared" si="15"/>
        <v>592750.22</v>
      </c>
      <c r="G55" s="27">
        <f t="shared" si="15"/>
        <v>633077.5300000001</v>
      </c>
      <c r="H55" s="27">
        <f t="shared" si="15"/>
        <v>246334.28000000003</v>
      </c>
      <c r="I55" s="27">
        <f t="shared" si="15"/>
        <v>858429.4299999999</v>
      </c>
      <c r="J55" s="27">
        <f t="shared" si="15"/>
        <v>112500.25000000004</v>
      </c>
      <c r="K55" s="20">
        <f>SUM(B55:J55)</f>
        <v>4849058.15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733814.61</v>
      </c>
      <c r="C61" s="10">
        <f t="shared" si="17"/>
        <v>651409.6524133477</v>
      </c>
      <c r="D61" s="10">
        <f t="shared" si="17"/>
        <v>478508.0031406031</v>
      </c>
      <c r="E61" s="10">
        <f t="shared" si="17"/>
        <v>542234.1823895341</v>
      </c>
      <c r="F61" s="10">
        <f t="shared" si="17"/>
        <v>592750.2208897963</v>
      </c>
      <c r="G61" s="10">
        <f t="shared" si="17"/>
        <v>633077.5285663971</v>
      </c>
      <c r="H61" s="10">
        <f t="shared" si="17"/>
        <v>246334.28345436777</v>
      </c>
      <c r="I61" s="10">
        <f>SUM(I62:I74)</f>
        <v>858429.44</v>
      </c>
      <c r="J61" s="10">
        <f t="shared" si="17"/>
        <v>112500.2502009838</v>
      </c>
      <c r="K61" s="5">
        <f>SUM(K62:K74)</f>
        <v>4849058.17105503</v>
      </c>
      <c r="L61" s="9"/>
    </row>
    <row r="62" spans="1:12" ht="16.5" customHeight="1">
      <c r="A62" s="7" t="s">
        <v>56</v>
      </c>
      <c r="B62" s="8">
        <v>642894.98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642894.98</v>
      </c>
      <c r="L62"/>
    </row>
    <row r="63" spans="1:12" ht="16.5" customHeight="1">
      <c r="A63" s="7" t="s">
        <v>57</v>
      </c>
      <c r="B63" s="8">
        <v>90919.63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90919.63</v>
      </c>
      <c r="L63"/>
    </row>
    <row r="64" spans="1:12" ht="16.5" customHeight="1">
      <c r="A64" s="7" t="s">
        <v>4</v>
      </c>
      <c r="B64" s="6">
        <v>0</v>
      </c>
      <c r="C64" s="8">
        <v>651409.6524133477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651409.6524133477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478508.0031406031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478508.0031406031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542234.1823895341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542234.1823895341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592750.2208897963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592750.2208897963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633077.5285663971</v>
      </c>
      <c r="H68" s="6">
        <v>0</v>
      </c>
      <c r="I68" s="6">
        <v>0</v>
      </c>
      <c r="J68" s="6">
        <v>0</v>
      </c>
      <c r="K68" s="5">
        <f t="shared" si="18"/>
        <v>633077.5285663971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246334.28345436777</v>
      </c>
      <c r="I69" s="6">
        <v>0</v>
      </c>
      <c r="J69" s="6">
        <v>0</v>
      </c>
      <c r="K69" s="5">
        <f t="shared" si="18"/>
        <v>246334.28345436777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355132.26</v>
      </c>
      <c r="J71" s="6">
        <v>0</v>
      </c>
      <c r="K71" s="5">
        <f t="shared" si="18"/>
        <v>355132.26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503297.18</v>
      </c>
      <c r="J72" s="6">
        <v>0</v>
      </c>
      <c r="K72" s="5">
        <f t="shared" si="18"/>
        <v>503297.18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112500.2502009838</v>
      </c>
      <c r="K73" s="5">
        <f t="shared" si="18"/>
        <v>112500.2502009838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2024-01-31T22:19:41Z</dcterms:modified>
  <cp:category/>
  <cp:version/>
  <cp:contentType/>
  <cp:contentStatus/>
</cp:coreProperties>
</file>