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<sst xmlns="http://schemas.openxmlformats.org/spreadsheetml/2006/main" count="83" uniqueCount="82">
  <si>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</si>
  <si>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</si>
  <si>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</si>
  <si>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</si>
  <si>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</si>
  <si>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</si>
  <si>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</si>
  <si>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</si>
  <si>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</si>
  <si>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</si>
  <si>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</si>
  <si>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</si>
  <si>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</si>
  <si>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</si>
  <si>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</si>
  <si>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</si>
  <si>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</si>
  <si>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</si>
  <si>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</si>
  <si>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</si>
  <si>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</si>
  <si>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</si>
  <si>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</si>
  <si>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</si>
  <si>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</si>
  <si>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</si>
  <si>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</si>
  <si>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</si>
  <si>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</si>
  <si>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</si>
  <si>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</si>
  <si>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</si>
  <si>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</si>
  <si>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</si>
  <si>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</si>
  <si>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</si>
  <si>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</si>
  <si>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</si>
  <si>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</si>
  <si>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</si>
  <si>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</si>
  <si>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</si>
  <si>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</si>
  <si>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</si>
  <si>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</si>
  <si>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</si>
  <si>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</si>
  <si>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</si>
  <si>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</si>
  <si>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</si>
  <si>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</si>
  <si>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</si>
  <si>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</si>
  <si>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</si>
  <si>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</si>
  <si>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</si>
  <si>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</si>
  <si>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</si>
  <si>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</si>
  <si>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</si>
  <si>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</si>
  <si>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</si>
  <si>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</si>
  <si>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</si>
  <si>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</si>
  <si>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</si>
  <si>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</si>
  <si>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</si>
  <si>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</si>
  <si>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</si>
  <si>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</si>
  <si>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</si>
  <si>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</si>
  <si>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</si>
  <si>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</si>
  <si>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</si>
  <si>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</si>
  <si>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</si>
  <si>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</si>
  <si>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</si>
  <si>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24/01/24 - VENCIMENTO 01/02/24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</si>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</sst>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312306</v>
      </c>
      <c r="C7" s="46">
        <f aca="true" t="shared" si="0" ref="C7:J7">+C8+C11</f>
        <v>254475</v>
      </c>
      <c r="D7" s="46">
        <f t="shared" si="0"/>
        <v>308105</v>
      </c>
      <c r="E7" s="46">
        <f t="shared" si="0"/>
        <v>178118</v>
      </c>
      <c r="F7" s="46">
        <f t="shared" si="0"/>
        <v>225525</v>
      </c>
      <c r="G7" s="46">
        <f t="shared" si="0"/>
        <v>216533</v>
      </c>
      <c r="H7" s="46">
        <f t="shared" si="0"/>
        <v>235518</v>
      </c>
      <c r="I7" s="46">
        <f t="shared" si="0"/>
        <v>349167</v>
      </c>
      <c r="J7" s="46">
        <f t="shared" si="0"/>
        <v>118526</v>
      </c>
      <c r="K7" s="38">
        <f aca="true" t="shared" si="1" ref="K7:K13">SUM(B7:J7)</f>
        <v>2198273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15640</v>
      </c>
      <c r="C8" s="44">
        <f t="shared" si="2"/>
        <v>16651</v>
      </c>
      <c r="D8" s="44">
        <f t="shared" si="2"/>
        <v>15772</v>
      </c>
      <c r="E8" s="44">
        <f t="shared" si="2"/>
        <v>10819</v>
      </c>
      <c r="F8" s="44">
        <f t="shared" si="2"/>
        <v>11485</v>
      </c>
      <c r="G8" s="44">
        <f t="shared" si="2"/>
        <v>6215</v>
      </c>
      <c r="H8" s="44">
        <f t="shared" si="2"/>
        <v>5065</v>
      </c>
      <c r="I8" s="44">
        <f t="shared" si="2"/>
        <v>15925</v>
      </c>
      <c r="J8" s="44">
        <f t="shared" si="2"/>
        <v>3300</v>
      </c>
      <c r="K8" s="38">
        <f t="shared" si="1"/>
        <v>100872</v>
      </c>
      <c r="L8"/>
      <c r="M8"/>
      <c r="N8"/>
    </row>
    <row r="9" spans="1:14" ht="16.5" customHeight="1">
      <c r="A9" s="22" t="s">
        <v>32</v>
      </c>
      <c r="B9" s="44">
        <v>15572</v>
      </c>
      <c r="C9" s="44">
        <v>16651</v>
      </c>
      <c r="D9" s="44">
        <v>15772</v>
      </c>
      <c r="E9" s="44">
        <v>10533</v>
      </c>
      <c r="F9" s="44">
        <v>11471</v>
      </c>
      <c r="G9" s="44">
        <v>6213</v>
      </c>
      <c r="H9" s="44">
        <v>5065</v>
      </c>
      <c r="I9" s="44">
        <v>15842</v>
      </c>
      <c r="J9" s="44">
        <v>3300</v>
      </c>
      <c r="K9" s="38">
        <f t="shared" si="1"/>
        <v>100419</v>
      </c>
      <c r="L9"/>
      <c r="M9"/>
      <c r="N9"/>
    </row>
    <row r="10" spans="1:14" ht="16.5" customHeight="1">
      <c r="A10" s="22" t="s">
        <v>31</v>
      </c>
      <c r="B10" s="44">
        <v>68</v>
      </c>
      <c r="C10" s="44">
        <v>0</v>
      </c>
      <c r="D10" s="44">
        <v>0</v>
      </c>
      <c r="E10" s="44">
        <v>286</v>
      </c>
      <c r="F10" s="44">
        <v>14</v>
      </c>
      <c r="G10" s="44">
        <v>2</v>
      </c>
      <c r="H10" s="44">
        <v>0</v>
      </c>
      <c r="I10" s="44">
        <v>83</v>
      </c>
      <c r="J10" s="44">
        <v>0</v>
      </c>
      <c r="K10" s="38">
        <f t="shared" si="1"/>
        <v>453</v>
      </c>
      <c r="L10"/>
      <c r="M10"/>
      <c r="N10"/>
    </row>
    <row r="11" spans="1:14" ht="16.5" customHeight="1">
      <c r="A11" s="43" t="s">
        <v>67</v>
      </c>
      <c r="B11" s="42">
        <v>296666</v>
      </c>
      <c r="C11" s="42">
        <v>237824</v>
      </c>
      <c r="D11" s="42">
        <v>292333</v>
      </c>
      <c r="E11" s="42">
        <v>167299</v>
      </c>
      <c r="F11" s="42">
        <v>214040</v>
      </c>
      <c r="G11" s="42">
        <v>210318</v>
      </c>
      <c r="H11" s="42">
        <v>230453</v>
      </c>
      <c r="I11" s="42">
        <v>333242</v>
      </c>
      <c r="J11" s="42">
        <v>115226</v>
      </c>
      <c r="K11" s="38">
        <f t="shared" si="1"/>
        <v>2097401</v>
      </c>
      <c r="L11" s="59"/>
      <c r="M11" s="59"/>
      <c r="N11" s="59"/>
    </row>
    <row r="12" spans="1:14" ht="16.5" customHeight="1">
      <c r="A12" s="22" t="s">
        <v>79</v>
      </c>
      <c r="B12" s="42">
        <v>22727</v>
      </c>
      <c r="C12" s="42">
        <v>19582</v>
      </c>
      <c r="D12" s="42">
        <v>23842</v>
      </c>
      <c r="E12" s="42">
        <v>16721</v>
      </c>
      <c r="F12" s="42">
        <v>14017</v>
      </c>
      <c r="G12" s="42">
        <v>12485</v>
      </c>
      <c r="H12" s="42">
        <v>12656</v>
      </c>
      <c r="I12" s="42">
        <v>18811</v>
      </c>
      <c r="J12" s="42">
        <v>5253</v>
      </c>
      <c r="K12" s="38">
        <f t="shared" si="1"/>
        <v>146094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273939</v>
      </c>
      <c r="C13" s="42">
        <f>+C11-C12</f>
        <v>218242</v>
      </c>
      <c r="D13" s="42">
        <f>+D11-D12</f>
        <v>268491</v>
      </c>
      <c r="E13" s="42">
        <f aca="true" t="shared" si="3" ref="E13:J13">+E11-E12</f>
        <v>150578</v>
      </c>
      <c r="F13" s="42">
        <f t="shared" si="3"/>
        <v>200023</v>
      </c>
      <c r="G13" s="42">
        <f t="shared" si="3"/>
        <v>197833</v>
      </c>
      <c r="H13" s="42">
        <f t="shared" si="3"/>
        <v>217797</v>
      </c>
      <c r="I13" s="42">
        <f t="shared" si="3"/>
        <v>314431</v>
      </c>
      <c r="J13" s="42">
        <f t="shared" si="3"/>
        <v>109973</v>
      </c>
      <c r="K13" s="38">
        <f t="shared" si="1"/>
        <v>1951307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1.045843803756929</v>
      </c>
      <c r="C18" s="39">
        <v>1.11323452029326</v>
      </c>
      <c r="D18" s="39">
        <v>1.031116872542108</v>
      </c>
      <c r="E18" s="39">
        <v>1.253358880877498</v>
      </c>
      <c r="F18" s="39">
        <v>0.945268832385005</v>
      </c>
      <c r="G18" s="39">
        <v>1.051695359896614</v>
      </c>
      <c r="H18" s="39">
        <v>1.106495323800523</v>
      </c>
      <c r="I18" s="39">
        <v>0.968830066772501</v>
      </c>
      <c r="J18" s="39">
        <v>0.943178947758511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1533852.15</v>
      </c>
      <c r="C20" s="36">
        <f aca="true" t="shared" si="4" ref="C20:J20">SUM(C21:C30)</f>
        <v>1459006.2300000002</v>
      </c>
      <c r="D20" s="36">
        <f t="shared" si="4"/>
        <v>1811910.32</v>
      </c>
      <c r="E20" s="36">
        <f t="shared" si="4"/>
        <v>1113918.7</v>
      </c>
      <c r="F20" s="36">
        <f t="shared" si="4"/>
        <v>1118498.9000000004</v>
      </c>
      <c r="G20" s="36">
        <f t="shared" si="4"/>
        <v>1206719.55</v>
      </c>
      <c r="H20" s="36">
        <f t="shared" si="4"/>
        <v>1104394.9899999998</v>
      </c>
      <c r="I20" s="36">
        <f t="shared" si="4"/>
        <v>1533544.3900000001</v>
      </c>
      <c r="J20" s="36">
        <f t="shared" si="4"/>
        <v>542314.49</v>
      </c>
      <c r="K20" s="36">
        <f aca="true" t="shared" si="5" ref="K20:K29">SUM(B20:J20)</f>
        <v>11424159.72</v>
      </c>
      <c r="L20"/>
      <c r="M20"/>
      <c r="N20"/>
    </row>
    <row r="21" spans="1:14" ht="16.5" customHeight="1">
      <c r="A21" s="35" t="s">
        <v>28</v>
      </c>
      <c r="B21" s="58">
        <f>ROUND((B15+B16)*B7,2)</f>
        <v>1410030.36</v>
      </c>
      <c r="C21" s="58">
        <f>ROUND((C15+C16)*C7,2)</f>
        <v>1262196</v>
      </c>
      <c r="D21" s="58">
        <f aca="true" t="shared" si="6" ref="D21:J21">ROUND((D15+D16)*D7,2)</f>
        <v>1694115.34</v>
      </c>
      <c r="E21" s="58">
        <f t="shared" si="6"/>
        <v>851510.91</v>
      </c>
      <c r="F21" s="58">
        <f t="shared" si="6"/>
        <v>1140953.53</v>
      </c>
      <c r="G21" s="58">
        <f t="shared" si="6"/>
        <v>1106548.59</v>
      </c>
      <c r="H21" s="58">
        <f t="shared" si="6"/>
        <v>958322.74</v>
      </c>
      <c r="I21" s="58">
        <f t="shared" si="6"/>
        <v>1435146.2</v>
      </c>
      <c r="J21" s="58">
        <f t="shared" si="6"/>
        <v>551240.72</v>
      </c>
      <c r="K21" s="30">
        <f t="shared" si="5"/>
        <v>10410064.39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64641.16</v>
      </c>
      <c r="C22" s="30">
        <f t="shared" si="7"/>
        <v>142924.16</v>
      </c>
      <c r="D22" s="30">
        <f t="shared" si="7"/>
        <v>52715.57</v>
      </c>
      <c r="E22" s="30">
        <f t="shared" si="7"/>
        <v>215737.85</v>
      </c>
      <c r="F22" s="30">
        <f t="shared" si="7"/>
        <v>-62445.72</v>
      </c>
      <c r="G22" s="30">
        <f t="shared" si="7"/>
        <v>57203.43</v>
      </c>
      <c r="H22" s="30">
        <f t="shared" si="7"/>
        <v>102056.89</v>
      </c>
      <c r="I22" s="30">
        <f t="shared" si="7"/>
        <v>-44733.41</v>
      </c>
      <c r="J22" s="30">
        <f t="shared" si="7"/>
        <v>-31322.08</v>
      </c>
      <c r="K22" s="30">
        <f t="shared" si="5"/>
        <v>496777.8499999999</v>
      </c>
      <c r="L22"/>
      <c r="M22"/>
      <c r="N22"/>
    </row>
    <row r="23" spans="1:14" ht="16.5" customHeight="1">
      <c r="A23" s="18" t="s">
        <v>26</v>
      </c>
      <c r="B23" s="30">
        <v>54791.78</v>
      </c>
      <c r="C23" s="30">
        <v>47909.79</v>
      </c>
      <c r="D23" s="30">
        <v>56791.9</v>
      </c>
      <c r="E23" s="30">
        <v>39575.83</v>
      </c>
      <c r="F23" s="30">
        <v>36384.29</v>
      </c>
      <c r="G23" s="30">
        <v>39195.51</v>
      </c>
      <c r="H23" s="30">
        <v>38555.48</v>
      </c>
      <c r="I23" s="30">
        <v>65452.5</v>
      </c>
      <c r="J23" s="30">
        <v>19694.93</v>
      </c>
      <c r="K23" s="30">
        <f t="shared" si="5"/>
        <v>398352.00999999995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1366.93</v>
      </c>
      <c r="C26" s="30">
        <v>1301.58</v>
      </c>
      <c r="D26" s="30">
        <v>1614.73</v>
      </c>
      <c r="E26" s="30">
        <v>993.89</v>
      </c>
      <c r="F26" s="30">
        <v>996.61</v>
      </c>
      <c r="G26" s="30">
        <v>1075.58</v>
      </c>
      <c r="H26" s="30">
        <v>985.72</v>
      </c>
      <c r="I26" s="30">
        <v>1366.93</v>
      </c>
      <c r="J26" s="30">
        <v>484.69</v>
      </c>
      <c r="K26" s="30">
        <f t="shared" si="5"/>
        <v>10186.66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71477.72</v>
      </c>
      <c r="J29" s="30">
        <v>0</v>
      </c>
      <c r="K29" s="30">
        <f t="shared" si="5"/>
        <v>71477.72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-97739.48000000001</v>
      </c>
      <c r="C32" s="30">
        <f t="shared" si="8"/>
        <v>-81233.51</v>
      </c>
      <c r="D32" s="30">
        <f t="shared" si="8"/>
        <v>-108540.52999999998</v>
      </c>
      <c r="E32" s="30">
        <f t="shared" si="8"/>
        <v>-91250.76</v>
      </c>
      <c r="F32" s="30">
        <f t="shared" si="8"/>
        <v>-50472.4</v>
      </c>
      <c r="G32" s="30">
        <f t="shared" si="8"/>
        <v>-59747.55</v>
      </c>
      <c r="H32" s="30">
        <f t="shared" si="8"/>
        <v>-27803.27</v>
      </c>
      <c r="I32" s="30">
        <f t="shared" si="8"/>
        <v>-81222.53</v>
      </c>
      <c r="J32" s="30">
        <f t="shared" si="8"/>
        <v>-23948.74000000001</v>
      </c>
      <c r="K32" s="30">
        <f aca="true" t="shared" si="9" ref="K32:K40">SUM(B32:J32)</f>
        <v>-621958.77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-97739.48000000001</v>
      </c>
      <c r="C33" s="30">
        <f t="shared" si="10"/>
        <v>-81233.51</v>
      </c>
      <c r="D33" s="30">
        <f t="shared" si="10"/>
        <v>-85146.3</v>
      </c>
      <c r="E33" s="30">
        <f t="shared" si="10"/>
        <v>-91250.76</v>
      </c>
      <c r="F33" s="30">
        <f t="shared" si="10"/>
        <v>-50472.4</v>
      </c>
      <c r="G33" s="30">
        <f t="shared" si="10"/>
        <v>-59747.55</v>
      </c>
      <c r="H33" s="30">
        <f t="shared" si="10"/>
        <v>-27803.27</v>
      </c>
      <c r="I33" s="30">
        <f t="shared" si="10"/>
        <v>-78314.83</v>
      </c>
      <c r="J33" s="30">
        <f t="shared" si="10"/>
        <v>-17176.23</v>
      </c>
      <c r="K33" s="30">
        <f t="shared" si="9"/>
        <v>-588884.33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-68516.8</v>
      </c>
      <c r="C34" s="30">
        <f t="shared" si="11"/>
        <v>-73264.4</v>
      </c>
      <c r="D34" s="30">
        <f t="shared" si="11"/>
        <v>-69396.8</v>
      </c>
      <c r="E34" s="30">
        <f t="shared" si="11"/>
        <v>-46345.2</v>
      </c>
      <c r="F34" s="30">
        <f t="shared" si="11"/>
        <v>-50472.4</v>
      </c>
      <c r="G34" s="30">
        <f t="shared" si="11"/>
        <v>-27337.2</v>
      </c>
      <c r="H34" s="30">
        <f t="shared" si="11"/>
        <v>-22286</v>
      </c>
      <c r="I34" s="30">
        <f t="shared" si="11"/>
        <v>-69704.8</v>
      </c>
      <c r="J34" s="30">
        <f t="shared" si="11"/>
        <v>-14520</v>
      </c>
      <c r="K34" s="30">
        <f t="shared" si="9"/>
        <v>-441843.60000000003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-29222.68</v>
      </c>
      <c r="C37" s="30">
        <v>-7969.11</v>
      </c>
      <c r="D37" s="30">
        <v>-15749.5</v>
      </c>
      <c r="E37" s="30">
        <v>-44905.56</v>
      </c>
      <c r="F37" s="26">
        <v>0</v>
      </c>
      <c r="G37" s="30">
        <v>-32410.35</v>
      </c>
      <c r="H37" s="30">
        <v>-5517.27</v>
      </c>
      <c r="I37" s="30">
        <v>-8610.03</v>
      </c>
      <c r="J37" s="30">
        <v>-2656.23</v>
      </c>
      <c r="K37" s="30">
        <f t="shared" si="9"/>
        <v>-147040.73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-2907.7</v>
      </c>
      <c r="J38" s="27">
        <f t="shared" si="12"/>
        <v>-6772.510000000009</v>
      </c>
      <c r="K38" s="30">
        <f t="shared" si="9"/>
        <v>-33074.43999999999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-2907.7</v>
      </c>
      <c r="J40" s="27">
        <v>0</v>
      </c>
      <c r="K40" s="30">
        <f t="shared" si="9"/>
        <v>-2907.7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1436112.67</v>
      </c>
      <c r="C55" s="27">
        <f t="shared" si="15"/>
        <v>1377772.7200000002</v>
      </c>
      <c r="D55" s="27">
        <f t="shared" si="15"/>
        <v>1703369.79</v>
      </c>
      <c r="E55" s="27">
        <f t="shared" si="15"/>
        <v>1022667.94</v>
      </c>
      <c r="F55" s="27">
        <f t="shared" si="15"/>
        <v>1068026.5000000005</v>
      </c>
      <c r="G55" s="27">
        <f t="shared" si="15"/>
        <v>1146972</v>
      </c>
      <c r="H55" s="27">
        <f t="shared" si="15"/>
        <v>1076591.7199999997</v>
      </c>
      <c r="I55" s="27">
        <f t="shared" si="15"/>
        <v>1452321.86</v>
      </c>
      <c r="J55" s="27">
        <f t="shared" si="15"/>
        <v>518365.75</v>
      </c>
      <c r="K55" s="20">
        <f>SUM(B55:J55)</f>
        <v>10802200.95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1436112.67</v>
      </c>
      <c r="C61" s="10">
        <f t="shared" si="17"/>
        <v>1377772.72</v>
      </c>
      <c r="D61" s="10">
        <f t="shared" si="17"/>
        <v>1703369.79</v>
      </c>
      <c r="E61" s="10">
        <f t="shared" si="17"/>
        <v>1022667.94</v>
      </c>
      <c r="F61" s="10">
        <f t="shared" si="17"/>
        <v>1068026.5</v>
      </c>
      <c r="G61" s="10">
        <f t="shared" si="17"/>
        <v>1146972</v>
      </c>
      <c r="H61" s="10">
        <f t="shared" si="17"/>
        <v>1076591.72</v>
      </c>
      <c r="I61" s="10">
        <f>SUM(I62:I74)</f>
        <v>1452321.85</v>
      </c>
      <c r="J61" s="10">
        <f t="shared" si="17"/>
        <v>518365.75</v>
      </c>
      <c r="K61" s="5">
        <f>SUM(K62:K74)</f>
        <v>10802200.94</v>
      </c>
      <c r="L61" s="9"/>
    </row>
    <row r="62" spans="1:12" ht="16.5" customHeight="1">
      <c r="A62" s="7" t="s">
        <v>56</v>
      </c>
      <c r="B62" s="8">
        <v>1257460.25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1257460.25</v>
      </c>
      <c r="L62"/>
    </row>
    <row r="63" spans="1:12" ht="16.5" customHeight="1">
      <c r="A63" s="7" t="s">
        <v>57</v>
      </c>
      <c r="B63" s="8">
        <v>178652.42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178652.42</v>
      </c>
      <c r="L63"/>
    </row>
    <row r="64" spans="1:12" ht="16.5" customHeight="1">
      <c r="A64" s="7" t="s">
        <v>4</v>
      </c>
      <c r="B64" s="6">
        <v>0</v>
      </c>
      <c r="C64" s="8">
        <v>1377772.72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1377772.72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1703369.79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1703369.79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1022667.94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1022667.94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1068026.5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1068026.5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1146972</v>
      </c>
      <c r="H68" s="6">
        <v>0</v>
      </c>
      <c r="I68" s="6">
        <v>0</v>
      </c>
      <c r="J68" s="6">
        <v>0</v>
      </c>
      <c r="K68" s="5">
        <f t="shared" si="18"/>
        <v>1146972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1076591.72</v>
      </c>
      <c r="I69" s="6">
        <v>0</v>
      </c>
      <c r="J69" s="6">
        <v>0</v>
      </c>
      <c r="K69" s="5">
        <f t="shared" si="18"/>
        <v>1076591.72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523852.49</v>
      </c>
      <c r="J71" s="6">
        <v>0</v>
      </c>
      <c r="K71" s="5">
        <f t="shared" si="18"/>
        <v>523852.49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928469.36</v>
      </c>
      <c r="J72" s="6">
        <v>0</v>
      </c>
      <c r="K72" s="5">
        <f t="shared" si="18"/>
        <v>928469.36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518365.75</v>
      </c>
      <c r="K73" s="5">
        <f t="shared" si="18"/>
        <v>518365.75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2024-01-31T22:16:26Z</dcterms:modified>
  <cp:category/>
  <cp:version/>
  <cp:contentType/>
  <cp:contentStatus/>
</cp:coreProperties>
</file>