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<sst xmlns="http://schemas.openxmlformats.org/spreadsheetml/2006/main" count="83" uniqueCount="82">
  <si>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</si>
  <si>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</si>
  <si>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</si>
  <si>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</si>
  <si>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</si>
  <si>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</si>
  <si>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</si>
  <si>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</si>
  <si>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</si>
  <si>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</si>
  <si>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</si>
  <si>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</si>
  <si>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</si>
  <si>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</si>
  <si>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</si>
  <si>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</si>
  <si>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</si>
  <si>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</si>
  <si>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</si>
  <si>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</si>
  <si>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</si>
  <si>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</si>
  <si>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</si>
  <si>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</si>
  <si>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</si>
  <si>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</si>
  <si>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</si>
  <si>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</si>
  <si>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</si>
  <si>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</si>
  <si>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</si>
  <si>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</si>
  <si>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</si>
  <si>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</si>
  <si>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</si>
  <si>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</si>
  <si>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</si>
  <si>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</si>
  <si>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</si>
  <si>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</si>
  <si>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</si>
  <si>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</si>
  <si>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</si>
  <si>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</si>
  <si>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</si>
  <si>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</si>
  <si>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</si>
  <si>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</si>
  <si>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</si>
  <si>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</si>
  <si>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</si>
  <si>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</si>
  <si>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</si>
  <si>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</si>
  <si>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</si>
  <si>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</si>
  <si>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</si>
  <si>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</si>
  <si>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</si>
  <si>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</si>
  <si>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</si>
  <si>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</si>
  <si>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</si>
  <si>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</si>
  <si>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</si>
  <si>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</si>
  <si>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</si>
  <si>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</si>
  <si>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</si>
  <si>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</si>
  <si>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</si>
  <si>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</si>
  <si>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</si>
  <si>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</si>
  <si>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</si>
  <si>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</si>
  <si>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</si>
  <si>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</si>
  <si>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</si>
  <si>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</si>
  <si>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22/01/24 - VENCIMENTO 30/01/24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</si>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</sst>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299737</v>
      </c>
      <c r="C7" s="46">
        <f aca="true" t="shared" si="0" ref="C7:J7">+C8+C11</f>
        <v>243312</v>
      </c>
      <c r="D7" s="46">
        <f t="shared" si="0"/>
        <v>303305</v>
      </c>
      <c r="E7" s="46">
        <f t="shared" si="0"/>
        <v>170989</v>
      </c>
      <c r="F7" s="46">
        <f t="shared" si="0"/>
        <v>210164</v>
      </c>
      <c r="G7" s="46">
        <f t="shared" si="0"/>
        <v>204256</v>
      </c>
      <c r="H7" s="46">
        <f t="shared" si="0"/>
        <v>224267</v>
      </c>
      <c r="I7" s="46">
        <f t="shared" si="0"/>
        <v>328725</v>
      </c>
      <c r="J7" s="46">
        <f t="shared" si="0"/>
        <v>110553</v>
      </c>
      <c r="K7" s="38">
        <f aca="true" t="shared" si="1" ref="K7:K13">SUM(B7:J7)</f>
        <v>2095308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15359</v>
      </c>
      <c r="C8" s="44">
        <f t="shared" si="2"/>
        <v>15575</v>
      </c>
      <c r="D8" s="44">
        <f t="shared" si="2"/>
        <v>15805</v>
      </c>
      <c r="E8" s="44">
        <f t="shared" si="2"/>
        <v>10719</v>
      </c>
      <c r="F8" s="44">
        <f t="shared" si="2"/>
        <v>10967</v>
      </c>
      <c r="G8" s="44">
        <f t="shared" si="2"/>
        <v>6178</v>
      </c>
      <c r="H8" s="44">
        <f t="shared" si="2"/>
        <v>5324</v>
      </c>
      <c r="I8" s="44">
        <f t="shared" si="2"/>
        <v>15604</v>
      </c>
      <c r="J8" s="44">
        <f t="shared" si="2"/>
        <v>3105</v>
      </c>
      <c r="K8" s="38">
        <f t="shared" si="1"/>
        <v>98636</v>
      </c>
      <c r="L8"/>
      <c r="M8"/>
      <c r="N8"/>
    </row>
    <row r="9" spans="1:14" ht="16.5" customHeight="1">
      <c r="A9" s="22" t="s">
        <v>32</v>
      </c>
      <c r="B9" s="44">
        <v>15300</v>
      </c>
      <c r="C9" s="44">
        <v>15573</v>
      </c>
      <c r="D9" s="44">
        <v>15805</v>
      </c>
      <c r="E9" s="44">
        <v>10420</v>
      </c>
      <c r="F9" s="44">
        <v>10952</v>
      </c>
      <c r="G9" s="44">
        <v>6175</v>
      </c>
      <c r="H9" s="44">
        <v>5324</v>
      </c>
      <c r="I9" s="44">
        <v>15543</v>
      </c>
      <c r="J9" s="44">
        <v>3105</v>
      </c>
      <c r="K9" s="38">
        <f t="shared" si="1"/>
        <v>98197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2</v>
      </c>
      <c r="D10" s="44">
        <v>0</v>
      </c>
      <c r="E10" s="44">
        <v>299</v>
      </c>
      <c r="F10" s="44">
        <v>15</v>
      </c>
      <c r="G10" s="44">
        <v>3</v>
      </c>
      <c r="H10" s="44">
        <v>0</v>
      </c>
      <c r="I10" s="44">
        <v>61</v>
      </c>
      <c r="J10" s="44">
        <v>0</v>
      </c>
      <c r="K10" s="38">
        <f t="shared" si="1"/>
        <v>439</v>
      </c>
      <c r="L10"/>
      <c r="M10"/>
      <c r="N10"/>
    </row>
    <row r="11" spans="1:14" ht="16.5" customHeight="1">
      <c r="A11" s="43" t="s">
        <v>67</v>
      </c>
      <c r="B11" s="42">
        <v>284378</v>
      </c>
      <c r="C11" s="42">
        <v>227737</v>
      </c>
      <c r="D11" s="42">
        <v>287500</v>
      </c>
      <c r="E11" s="42">
        <v>160270</v>
      </c>
      <c r="F11" s="42">
        <v>199197</v>
      </c>
      <c r="G11" s="42">
        <v>198078</v>
      </c>
      <c r="H11" s="42">
        <v>218943</v>
      </c>
      <c r="I11" s="42">
        <v>313121</v>
      </c>
      <c r="J11" s="42">
        <v>107448</v>
      </c>
      <c r="K11" s="38">
        <f t="shared" si="1"/>
        <v>1996672</v>
      </c>
      <c r="L11" s="59"/>
      <c r="M11" s="59"/>
      <c r="N11" s="59"/>
    </row>
    <row r="12" spans="1:14" ht="16.5" customHeight="1">
      <c r="A12" s="22" t="s">
        <v>79</v>
      </c>
      <c r="B12" s="42">
        <v>20341</v>
      </c>
      <c r="C12" s="42">
        <v>18357</v>
      </c>
      <c r="D12" s="42">
        <v>22824</v>
      </c>
      <c r="E12" s="42">
        <v>15621</v>
      </c>
      <c r="F12" s="42">
        <v>12379</v>
      </c>
      <c r="G12" s="42">
        <v>11093</v>
      </c>
      <c r="H12" s="42">
        <v>11798</v>
      </c>
      <c r="I12" s="42">
        <v>17762</v>
      </c>
      <c r="J12" s="42">
        <v>5020</v>
      </c>
      <c r="K12" s="38">
        <f t="shared" si="1"/>
        <v>135195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264037</v>
      </c>
      <c r="C13" s="42">
        <f>+C11-C12</f>
        <v>209380</v>
      </c>
      <c r="D13" s="42">
        <f>+D11-D12</f>
        <v>264676</v>
      </c>
      <c r="E13" s="42">
        <f aca="true" t="shared" si="3" ref="E13:J13">+E11-E12</f>
        <v>144649</v>
      </c>
      <c r="F13" s="42">
        <f t="shared" si="3"/>
        <v>186818</v>
      </c>
      <c r="G13" s="42">
        <f t="shared" si="3"/>
        <v>186985</v>
      </c>
      <c r="H13" s="42">
        <f t="shared" si="3"/>
        <v>207145</v>
      </c>
      <c r="I13" s="42">
        <f t="shared" si="3"/>
        <v>295359</v>
      </c>
      <c r="J13" s="42">
        <f t="shared" si="3"/>
        <v>102428</v>
      </c>
      <c r="K13" s="38">
        <f t="shared" si="1"/>
        <v>1861477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1.085508214730723</v>
      </c>
      <c r="C18" s="39">
        <v>1.156663417933818</v>
      </c>
      <c r="D18" s="39">
        <v>1.044035720870832</v>
      </c>
      <c r="E18" s="39">
        <v>1.30151326558176</v>
      </c>
      <c r="F18" s="39">
        <v>0.990128900351521</v>
      </c>
      <c r="G18" s="39">
        <v>1.108596988762393</v>
      </c>
      <c r="H18" s="39">
        <v>1.147650243919014</v>
      </c>
      <c r="I18" s="39">
        <v>1.017037014859472</v>
      </c>
      <c r="J18" s="39">
        <v>1.002366544600394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1528257.9500000002</v>
      </c>
      <c r="C20" s="36">
        <f aca="true" t="shared" si="4" ref="C20:J20">SUM(C21:C30)</f>
        <v>1449701.7100000002</v>
      </c>
      <c r="D20" s="36">
        <f t="shared" si="4"/>
        <v>1805815.5100000002</v>
      </c>
      <c r="E20" s="36">
        <f t="shared" si="4"/>
        <v>1110514.41</v>
      </c>
      <c r="F20" s="36">
        <f t="shared" si="4"/>
        <v>1092522.17</v>
      </c>
      <c r="G20" s="36">
        <f t="shared" si="4"/>
        <v>1201005.95</v>
      </c>
      <c r="H20" s="36">
        <f t="shared" si="4"/>
        <v>1091441.77</v>
      </c>
      <c r="I20" s="36">
        <f t="shared" si="4"/>
        <v>1517104.99</v>
      </c>
      <c r="J20" s="36">
        <f t="shared" si="4"/>
        <v>537703.0700000001</v>
      </c>
      <c r="K20" s="36">
        <f aca="true" t="shared" si="5" ref="K20:K29">SUM(B20:J20)</f>
        <v>11334067.530000001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1353282.58</v>
      </c>
      <c r="C21" s="58">
        <f>ROUND((C15+C16)*C7,2)</f>
        <v>1206827.52</v>
      </c>
      <c r="D21" s="58">
        <f aca="true" t="shared" si="6" ref="D21:J21">ROUND((D15+D16)*D7,2)</f>
        <v>1667722.54</v>
      </c>
      <c r="E21" s="58">
        <f t="shared" si="6"/>
        <v>817430.01</v>
      </c>
      <c r="F21" s="58">
        <f t="shared" si="6"/>
        <v>1063240.69</v>
      </c>
      <c r="G21" s="58">
        <f t="shared" si="6"/>
        <v>1043809.44</v>
      </c>
      <c r="H21" s="58">
        <f t="shared" si="6"/>
        <v>912542.42</v>
      </c>
      <c r="I21" s="58">
        <f t="shared" si="6"/>
        <v>1351125.5</v>
      </c>
      <c r="J21" s="58">
        <f t="shared" si="6"/>
        <v>514159.89</v>
      </c>
      <c r="K21" s="30">
        <f t="shared" si="5"/>
        <v>9930140.59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115716.78</v>
      </c>
      <c r="C22" s="30">
        <f t="shared" si="7"/>
        <v>189065.72</v>
      </c>
      <c r="D22" s="30">
        <f t="shared" si="7"/>
        <v>73439.36</v>
      </c>
      <c r="E22" s="30">
        <f t="shared" si="7"/>
        <v>246465.99</v>
      </c>
      <c r="F22" s="30">
        <f t="shared" si="7"/>
        <v>-10495.35</v>
      </c>
      <c r="G22" s="30">
        <f t="shared" si="7"/>
        <v>113354.56</v>
      </c>
      <c r="H22" s="30">
        <f t="shared" si="7"/>
        <v>134737.11</v>
      </c>
      <c r="I22" s="30">
        <f t="shared" si="7"/>
        <v>23019.15</v>
      </c>
      <c r="J22" s="30">
        <f t="shared" si="7"/>
        <v>1216.78</v>
      </c>
      <c r="K22" s="30">
        <f t="shared" si="5"/>
        <v>886520.1000000001</v>
      </c>
      <c r="L22"/>
      <c r="M22"/>
      <c r="N22"/>
    </row>
    <row r="23" spans="1:14" ht="16.5" customHeight="1">
      <c r="A23" s="18" t="s">
        <v>26</v>
      </c>
      <c r="B23" s="30">
        <v>54858.84</v>
      </c>
      <c r="C23" s="30">
        <v>47826.74</v>
      </c>
      <c r="D23" s="30">
        <v>56352.49</v>
      </c>
      <c r="E23" s="30">
        <v>39516.13</v>
      </c>
      <c r="F23" s="30">
        <v>36180.92</v>
      </c>
      <c r="G23" s="30">
        <v>40061.77</v>
      </c>
      <c r="H23" s="30">
        <v>38702.36</v>
      </c>
      <c r="I23" s="30">
        <v>65390.34</v>
      </c>
      <c r="J23" s="30">
        <v>19625.48</v>
      </c>
      <c r="K23" s="30">
        <f t="shared" si="5"/>
        <v>398515.06999999995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1307.03</v>
      </c>
      <c r="D26" s="30">
        <v>1628.34</v>
      </c>
      <c r="E26" s="30">
        <v>1002.06</v>
      </c>
      <c r="F26" s="30">
        <v>985.72</v>
      </c>
      <c r="G26" s="30">
        <v>1083.74</v>
      </c>
      <c r="H26" s="30">
        <v>985.72</v>
      </c>
      <c r="I26" s="30">
        <v>1369.66</v>
      </c>
      <c r="J26" s="30">
        <v>484.69</v>
      </c>
      <c r="K26" s="30">
        <f t="shared" si="5"/>
        <v>10224.79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71365.89</v>
      </c>
      <c r="J29" s="30">
        <v>0</v>
      </c>
      <c r="K29" s="30">
        <f t="shared" si="5"/>
        <v>71365.89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-177108.97999999998</v>
      </c>
      <c r="C32" s="30">
        <f t="shared" si="8"/>
        <v>-83002.65</v>
      </c>
      <c r="D32" s="30">
        <f t="shared" si="8"/>
        <v>732456.3200000001</v>
      </c>
      <c r="E32" s="30">
        <f t="shared" si="8"/>
        <v>-179632.7</v>
      </c>
      <c r="F32" s="30">
        <f t="shared" si="8"/>
        <v>-48188.8</v>
      </c>
      <c r="G32" s="30">
        <f t="shared" si="8"/>
        <v>-132175.82</v>
      </c>
      <c r="H32" s="30">
        <f t="shared" si="8"/>
        <v>624541.51</v>
      </c>
      <c r="I32" s="30">
        <f t="shared" si="8"/>
        <v>-142043.75</v>
      </c>
      <c r="J32" s="30">
        <f t="shared" si="8"/>
        <v>-6616.250000000007</v>
      </c>
      <c r="K32" s="30">
        <f aca="true" t="shared" si="9" ref="K32:K40">SUM(B32:J32)</f>
        <v>588228.8800000001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-177108.97999999998</v>
      </c>
      <c r="C33" s="30">
        <f t="shared" si="10"/>
        <v>-83002.65</v>
      </c>
      <c r="D33" s="30">
        <f t="shared" si="10"/>
        <v>-117149.45</v>
      </c>
      <c r="E33" s="30">
        <f t="shared" si="10"/>
        <v>-179632.7</v>
      </c>
      <c r="F33" s="30">
        <f t="shared" si="10"/>
        <v>-48188.8</v>
      </c>
      <c r="G33" s="30">
        <f t="shared" si="10"/>
        <v>-132175.82</v>
      </c>
      <c r="H33" s="30">
        <f t="shared" si="10"/>
        <v>-41458.49</v>
      </c>
      <c r="I33" s="30">
        <f t="shared" si="10"/>
        <v>-96530.6</v>
      </c>
      <c r="J33" s="30">
        <f t="shared" si="10"/>
        <v>-22343.739999999998</v>
      </c>
      <c r="K33" s="30">
        <f t="shared" si="9"/>
        <v>-897591.2300000001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-67320</v>
      </c>
      <c r="C34" s="30">
        <f t="shared" si="11"/>
        <v>-68521.2</v>
      </c>
      <c r="D34" s="30">
        <f t="shared" si="11"/>
        <v>-69542</v>
      </c>
      <c r="E34" s="30">
        <f t="shared" si="11"/>
        <v>-45848</v>
      </c>
      <c r="F34" s="30">
        <f t="shared" si="11"/>
        <v>-48188.8</v>
      </c>
      <c r="G34" s="30">
        <f t="shared" si="11"/>
        <v>-27170</v>
      </c>
      <c r="H34" s="30">
        <f t="shared" si="11"/>
        <v>-23425.6</v>
      </c>
      <c r="I34" s="30">
        <f t="shared" si="11"/>
        <v>-68389.2</v>
      </c>
      <c r="J34" s="30">
        <f t="shared" si="11"/>
        <v>-13662</v>
      </c>
      <c r="K34" s="30">
        <f t="shared" si="9"/>
        <v>-432066.8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-109788.98</v>
      </c>
      <c r="C37" s="30">
        <v>-14481.45</v>
      </c>
      <c r="D37" s="30">
        <v>-47607.45</v>
      </c>
      <c r="E37" s="30">
        <v>-133784.7</v>
      </c>
      <c r="F37" s="26">
        <v>0</v>
      </c>
      <c r="G37" s="30">
        <v>-105005.82</v>
      </c>
      <c r="H37" s="30">
        <v>-18032.89</v>
      </c>
      <c r="I37" s="30">
        <v>-28141.4</v>
      </c>
      <c r="J37" s="30">
        <v>-8681.74</v>
      </c>
      <c r="K37" s="30">
        <f t="shared" si="9"/>
        <v>-465524.43000000005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849605.77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666000</v>
      </c>
      <c r="I38" s="27">
        <f t="shared" si="12"/>
        <v>-45513.15</v>
      </c>
      <c r="J38" s="27">
        <f t="shared" si="12"/>
        <v>15727.48999999999</v>
      </c>
      <c r="K38" s="30">
        <f t="shared" si="9"/>
        <v>1485820.11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-45513.15</v>
      </c>
      <c r="J40" s="27">
        <v>0</v>
      </c>
      <c r="K40" s="30">
        <f t="shared" si="9"/>
        <v>-45513.15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2574000</v>
      </c>
      <c r="E46" s="17">
        <v>0</v>
      </c>
      <c r="F46" s="17">
        <v>0</v>
      </c>
      <c r="G46" s="17">
        <v>0</v>
      </c>
      <c r="H46" s="17">
        <v>1764000</v>
      </c>
      <c r="I46" s="17">
        <v>0</v>
      </c>
      <c r="J46" s="17">
        <v>540000</v>
      </c>
      <c r="K46" s="30">
        <f aca="true" t="shared" si="13" ref="K46:K53">SUM(B46:J46)</f>
        <v>4878000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1351148.9700000002</v>
      </c>
      <c r="C55" s="27">
        <f t="shared" si="15"/>
        <v>1366699.0600000003</v>
      </c>
      <c r="D55" s="27">
        <f t="shared" si="15"/>
        <v>2538271.83</v>
      </c>
      <c r="E55" s="27">
        <f t="shared" si="15"/>
        <v>930881.71</v>
      </c>
      <c r="F55" s="27">
        <f t="shared" si="15"/>
        <v>1044333.3699999999</v>
      </c>
      <c r="G55" s="27">
        <f t="shared" si="15"/>
        <v>1068830.13</v>
      </c>
      <c r="H55" s="27">
        <f t="shared" si="15"/>
        <v>1715983.28</v>
      </c>
      <c r="I55" s="27">
        <f t="shared" si="15"/>
        <v>1375061.24</v>
      </c>
      <c r="J55" s="27">
        <f t="shared" si="15"/>
        <v>531086.8200000001</v>
      </c>
      <c r="K55" s="20">
        <f>SUM(B55:J55)</f>
        <v>11922296.41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1351148.97</v>
      </c>
      <c r="C61" s="10">
        <f t="shared" si="17"/>
        <v>1366699.06</v>
      </c>
      <c r="D61" s="10">
        <f t="shared" si="17"/>
        <v>2538271.83</v>
      </c>
      <c r="E61" s="10">
        <f t="shared" si="17"/>
        <v>930881.71</v>
      </c>
      <c r="F61" s="10">
        <f t="shared" si="17"/>
        <v>1044333.37</v>
      </c>
      <c r="G61" s="10">
        <f t="shared" si="17"/>
        <v>1068830.13</v>
      </c>
      <c r="H61" s="10">
        <f t="shared" si="17"/>
        <v>1715983.28</v>
      </c>
      <c r="I61" s="10">
        <f>SUM(I62:I74)</f>
        <v>1375061.23</v>
      </c>
      <c r="J61" s="10">
        <f t="shared" si="17"/>
        <v>531086.82</v>
      </c>
      <c r="K61" s="5">
        <f>SUM(K62:K74)</f>
        <v>11922296.399999999</v>
      </c>
      <c r="L61" s="9"/>
    </row>
    <row r="62" spans="1:12" ht="16.5" customHeight="1">
      <c r="A62" s="7" t="s">
        <v>56</v>
      </c>
      <c r="B62" s="8">
        <v>1181850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1181850</v>
      </c>
      <c r="L62"/>
    </row>
    <row r="63" spans="1:12" ht="16.5" customHeight="1">
      <c r="A63" s="7" t="s">
        <v>57</v>
      </c>
      <c r="B63" s="8">
        <v>169298.97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169298.97</v>
      </c>
      <c r="L63"/>
    </row>
    <row r="64" spans="1:12" ht="16.5" customHeight="1">
      <c r="A64" s="7" t="s">
        <v>4</v>
      </c>
      <c r="B64" s="6">
        <v>0</v>
      </c>
      <c r="C64" s="8">
        <v>1366699.06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1366699.06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2538271.83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2538271.83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930881.71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930881.71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1044333.37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1044333.37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1068830.13</v>
      </c>
      <c r="H68" s="6">
        <v>0</v>
      </c>
      <c r="I68" s="6">
        <v>0</v>
      </c>
      <c r="J68" s="6">
        <v>0</v>
      </c>
      <c r="K68" s="5">
        <f t="shared" si="18"/>
        <v>1068830.13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1715983.28</v>
      </c>
      <c r="I69" s="6">
        <v>0</v>
      </c>
      <c r="J69" s="6">
        <v>0</v>
      </c>
      <c r="K69" s="5">
        <f t="shared" si="18"/>
        <v>1715983.28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474121.11</v>
      </c>
      <c r="J71" s="6">
        <v>0</v>
      </c>
      <c r="K71" s="5">
        <f t="shared" si="18"/>
        <v>474121.11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900940.12</v>
      </c>
      <c r="J72" s="6">
        <v>0</v>
      </c>
      <c r="K72" s="5">
        <f t="shared" si="18"/>
        <v>900940.12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531086.82</v>
      </c>
      <c r="K73" s="5">
        <f t="shared" si="18"/>
        <v>531086.82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2024-01-29T19:37:13Z</dcterms:modified>
  <cp:category/>
  <cp:version/>
  <cp:contentType/>
  <cp:contentStatus/>
</cp:coreProperties>
</file>