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<sst xmlns="http://schemas.openxmlformats.org/spreadsheetml/2006/main" count="84" uniqueCount="83">
  <si>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</si>
  <si>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</si>
  <si>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</si>
  <si>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</si>
  <si>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</si>
  <si>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</si>
  <si>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</si>
  <si>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</si>
  <si>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</si>
  <si>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</si>
  <si>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</si>
  <si>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</si>
  <si>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</si>
  <si>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</si>
  <si>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</si>
  <si>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</si>
  <si>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</si>
  <si>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</si>
  <si>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</si>
  <si>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</si>
  <si>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</si>
  <si>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</si>
  <si>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</si>
  <si>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</si>
  <si>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</si>
  <si>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</si>
  <si>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</si>
  <si>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</si>
  <si>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</si>
  <si>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</si>
  <si>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</si>
  <si>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</si>
  <si>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</si>
  <si>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</si>
  <si>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</si>
  <si>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</si>
  <si>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</si>
  <si>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</si>
  <si>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</si>
  <si>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</si>
  <si>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</si>
  <si>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</si>
  <si>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</si>
  <si>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</si>
  <si>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</si>
  <si>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</si>
  <si>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</si>
  <si>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</si>
  <si>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</si>
  <si>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</si>
  <si>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</si>
  <si>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</si>
  <si>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</si>
  <si>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</si>
  <si>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</si>
  <si>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</si>
  <si>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</si>
  <si>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</si>
  <si>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</si>
  <si>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</si>
  <si>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</si>
  <si>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</si>
  <si>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</si>
  <si>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</si>
  <si>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</si>
  <si>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</si>
  <si>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</si>
  <si>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</si>
  <si>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</si>
  <si>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</si>
  <si>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</si>
  <si>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</si>
  <si>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</si>
  <si>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</si>
  <si>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</si>
  <si>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</si>
  <si>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</si>
  <si>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</si>
  <si>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</si>
  <si>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</si>
  <si>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21/01/24 - VENCIMENTO 29/01/24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</si>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</sst>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7" sqref="A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112400</v>
      </c>
      <c r="C7" s="46">
        <f aca="true" t="shared" si="0" ref="C7:J7">+C8+C11</f>
        <v>84146</v>
      </c>
      <c r="D7" s="46">
        <f t="shared" si="0"/>
        <v>127010</v>
      </c>
      <c r="E7" s="46">
        <f t="shared" si="0"/>
        <v>63204</v>
      </c>
      <c r="F7" s="46">
        <f t="shared" si="0"/>
        <v>97656</v>
      </c>
      <c r="G7" s="46">
        <f t="shared" si="0"/>
        <v>87544</v>
      </c>
      <c r="H7" s="46">
        <f t="shared" si="0"/>
        <v>101651</v>
      </c>
      <c r="I7" s="46">
        <f t="shared" si="0"/>
        <v>138033</v>
      </c>
      <c r="J7" s="46">
        <f t="shared" si="0"/>
        <v>33583</v>
      </c>
      <c r="K7" s="38">
        <f aca="true" t="shared" si="1" ref="K7:K13">SUM(B7:J7)</f>
        <v>845227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112400</v>
      </c>
      <c r="C11" s="42">
        <v>84146</v>
      </c>
      <c r="D11" s="42">
        <v>127010</v>
      </c>
      <c r="E11" s="42">
        <v>63204</v>
      </c>
      <c r="F11" s="42">
        <v>97656</v>
      </c>
      <c r="G11" s="42">
        <v>87544</v>
      </c>
      <c r="H11" s="42">
        <v>101651</v>
      </c>
      <c r="I11" s="42">
        <v>138033</v>
      </c>
      <c r="J11" s="42">
        <v>33583</v>
      </c>
      <c r="K11" s="38">
        <f t="shared" si="1"/>
        <v>845227</v>
      </c>
      <c r="L11" s="59"/>
      <c r="M11" s="59"/>
      <c r="N11" s="59"/>
    </row>
    <row r="12" spans="1:14" ht="16.5" customHeight="1">
      <c r="A12" s="22" t="s">
        <v>79</v>
      </c>
      <c r="B12" s="42">
        <v>6566</v>
      </c>
      <c r="C12" s="42">
        <v>4921</v>
      </c>
      <c r="D12" s="42">
        <v>7961</v>
      </c>
      <c r="E12" s="42">
        <v>4839</v>
      </c>
      <c r="F12" s="42">
        <v>5530</v>
      </c>
      <c r="G12" s="42">
        <v>4039</v>
      </c>
      <c r="H12" s="42">
        <v>4492</v>
      </c>
      <c r="I12" s="42">
        <v>5873</v>
      </c>
      <c r="J12" s="42">
        <v>1138</v>
      </c>
      <c r="K12" s="38">
        <f t="shared" si="1"/>
        <v>45359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105834</v>
      </c>
      <c r="C13" s="42">
        <f>+C11-C12</f>
        <v>79225</v>
      </c>
      <c r="D13" s="42">
        <f>+D11-D12</f>
        <v>119049</v>
      </c>
      <c r="E13" s="42">
        <f aca="true" t="shared" si="3" ref="E13:J13">+E11-E12</f>
        <v>58365</v>
      </c>
      <c r="F13" s="42">
        <f t="shared" si="3"/>
        <v>92126</v>
      </c>
      <c r="G13" s="42">
        <f t="shared" si="3"/>
        <v>83505</v>
      </c>
      <c r="H13" s="42">
        <f t="shared" si="3"/>
        <v>97159</v>
      </c>
      <c r="I13" s="42">
        <f t="shared" si="3"/>
        <v>132160</v>
      </c>
      <c r="J13" s="42">
        <f t="shared" si="3"/>
        <v>32445</v>
      </c>
      <c r="K13" s="38">
        <f t="shared" si="1"/>
        <v>799868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1.06124630263388</v>
      </c>
      <c r="C18" s="39">
        <v>1.168928522526233</v>
      </c>
      <c r="D18" s="39">
        <v>1.105075585913421</v>
      </c>
      <c r="E18" s="39">
        <v>1.321771568558996</v>
      </c>
      <c r="F18" s="39">
        <v>0.983037504304041</v>
      </c>
      <c r="G18" s="39">
        <v>1.130530733728159</v>
      </c>
      <c r="H18" s="39">
        <v>1.203987236430482</v>
      </c>
      <c r="I18" s="39">
        <v>1.009673304188566</v>
      </c>
      <c r="J18" s="39">
        <v>1.035887722811959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566084.26</v>
      </c>
      <c r="C20" s="36">
        <f aca="true" t="shared" si="4" ref="C20:J20">SUM(C21:C30)</f>
        <v>517749.60000000003</v>
      </c>
      <c r="D20" s="36">
        <f t="shared" si="4"/>
        <v>808562.8300000001</v>
      </c>
      <c r="E20" s="36">
        <f t="shared" si="4"/>
        <v>427455.91000000003</v>
      </c>
      <c r="F20" s="36">
        <f t="shared" si="4"/>
        <v>507594.25999999995</v>
      </c>
      <c r="G20" s="36">
        <f t="shared" si="4"/>
        <v>529470.52</v>
      </c>
      <c r="H20" s="36">
        <f t="shared" si="4"/>
        <v>526936.9600000001</v>
      </c>
      <c r="I20" s="36">
        <f t="shared" si="4"/>
        <v>682241.0099999999</v>
      </c>
      <c r="J20" s="36">
        <f t="shared" si="4"/>
        <v>172642.48000000004</v>
      </c>
      <c r="K20" s="36">
        <f aca="true" t="shared" si="5" ref="K20:K29">SUM(B20:J20)</f>
        <v>4738737.83</v>
      </c>
      <c r="L20"/>
      <c r="M20"/>
      <c r="N20"/>
    </row>
    <row r="21" spans="1:14" ht="16.5" customHeight="1">
      <c r="A21" s="35" t="s">
        <v>28</v>
      </c>
      <c r="B21" s="58">
        <f>ROUND((B15+B16)*B7,2)</f>
        <v>507474.76</v>
      </c>
      <c r="C21" s="58">
        <f>ROUND((C15+C16)*C7,2)</f>
        <v>417364.16</v>
      </c>
      <c r="D21" s="58">
        <f aca="true" t="shared" si="6" ref="D21:J21">ROUND((D15+D16)*D7,2)</f>
        <v>698364.49</v>
      </c>
      <c r="E21" s="58">
        <f t="shared" si="6"/>
        <v>302153.04</v>
      </c>
      <c r="F21" s="58">
        <f t="shared" si="6"/>
        <v>494051.47</v>
      </c>
      <c r="G21" s="58">
        <f t="shared" si="6"/>
        <v>447376.1</v>
      </c>
      <c r="H21" s="58">
        <f t="shared" si="6"/>
        <v>413617.92</v>
      </c>
      <c r="I21" s="58">
        <f t="shared" si="6"/>
        <v>567343.24</v>
      </c>
      <c r="J21" s="58">
        <f t="shared" si="6"/>
        <v>156187.82</v>
      </c>
      <c r="K21" s="30">
        <f t="shared" si="5"/>
        <v>4003932.9999999995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31080.95</v>
      </c>
      <c r="C22" s="30">
        <f t="shared" si="7"/>
        <v>70504.71</v>
      </c>
      <c r="D22" s="30">
        <f t="shared" si="7"/>
        <v>73381.06</v>
      </c>
      <c r="E22" s="30">
        <f t="shared" si="7"/>
        <v>97224.26</v>
      </c>
      <c r="F22" s="30">
        <f t="shared" si="7"/>
        <v>-8380.35</v>
      </c>
      <c r="G22" s="30">
        <f t="shared" si="7"/>
        <v>58396.33</v>
      </c>
      <c r="H22" s="30">
        <f t="shared" si="7"/>
        <v>84372.78</v>
      </c>
      <c r="I22" s="30">
        <f t="shared" si="7"/>
        <v>5488.08</v>
      </c>
      <c r="J22" s="30">
        <f t="shared" si="7"/>
        <v>5605.23</v>
      </c>
      <c r="K22" s="30">
        <f t="shared" si="5"/>
        <v>417673.05</v>
      </c>
      <c r="L22"/>
      <c r="M22"/>
      <c r="N22"/>
    </row>
    <row r="23" spans="1:14" ht="16.5" customHeight="1">
      <c r="A23" s="18" t="s">
        <v>26</v>
      </c>
      <c r="B23" s="30">
        <v>23294.91</v>
      </c>
      <c r="C23" s="30">
        <v>24097.78</v>
      </c>
      <c r="D23" s="30">
        <v>28415.41</v>
      </c>
      <c r="E23" s="30">
        <v>21063.47</v>
      </c>
      <c r="F23" s="30">
        <v>18226.48</v>
      </c>
      <c r="G23" s="30">
        <v>19868.89</v>
      </c>
      <c r="H23" s="30">
        <v>23344.79</v>
      </c>
      <c r="I23" s="30">
        <v>31443.6</v>
      </c>
      <c r="J23" s="30">
        <v>8262.88</v>
      </c>
      <c r="K23" s="30">
        <f t="shared" si="5"/>
        <v>198018.21000000002</v>
      </c>
      <c r="L23"/>
      <c r="M23"/>
      <c r="N23"/>
    </row>
    <row r="24" spans="1:14" ht="16.5" customHeight="1">
      <c r="A24" s="18" t="s">
        <v>25</v>
      </c>
      <c r="B24" s="30">
        <v>1770.05</v>
      </c>
      <c r="C24" s="34">
        <v>3540.1</v>
      </c>
      <c r="D24" s="34">
        <v>5310.15</v>
      </c>
      <c r="E24" s="30">
        <v>5310.15</v>
      </c>
      <c r="F24" s="30">
        <v>1770.05</v>
      </c>
      <c r="G24" s="34">
        <v>1770.05</v>
      </c>
      <c r="H24" s="34">
        <v>3540.1</v>
      </c>
      <c r="I24" s="34">
        <v>3540.1</v>
      </c>
      <c r="J24" s="34">
        <v>1770.05</v>
      </c>
      <c r="K24" s="30">
        <f t="shared" si="5"/>
        <v>28320.799999999996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1211.72</v>
      </c>
      <c r="C26" s="30">
        <v>1108.25</v>
      </c>
      <c r="D26" s="30">
        <v>1729.09</v>
      </c>
      <c r="E26" s="30">
        <v>914.92</v>
      </c>
      <c r="F26" s="30">
        <v>1086.47</v>
      </c>
      <c r="G26" s="30">
        <v>1132.76</v>
      </c>
      <c r="H26" s="30">
        <v>1127.31</v>
      </c>
      <c r="I26" s="30">
        <v>1459.52</v>
      </c>
      <c r="J26" s="30">
        <v>370.32</v>
      </c>
      <c r="K26" s="30">
        <f t="shared" si="5"/>
        <v>10140.36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71672.12</v>
      </c>
      <c r="J29" s="30">
        <v>0</v>
      </c>
      <c r="K29" s="30">
        <f t="shared" si="5"/>
        <v>71672.12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-509394.23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-20467.23</v>
      </c>
      <c r="J32" s="30">
        <f t="shared" si="8"/>
        <v>-114772.51</v>
      </c>
      <c r="K32" s="30">
        <f aca="true" t="shared" si="9" ref="K32:K40">SUM(B32:J32)</f>
        <v>-1022633.97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-509394.23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-20467.23</v>
      </c>
      <c r="J38" s="27">
        <f t="shared" si="12"/>
        <v>-114772.51</v>
      </c>
      <c r="K38" s="30">
        <f t="shared" si="9"/>
        <v>-1022633.97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-23394.23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-6772.51</v>
      </c>
      <c r="K39" s="30">
        <f t="shared" si="9"/>
        <v>-30166.739999999998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-20467.23</v>
      </c>
      <c r="J40" s="27">
        <v>0</v>
      </c>
      <c r="K40" s="30">
        <f t="shared" si="9"/>
        <v>-20467.23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566084.26</v>
      </c>
      <c r="C55" s="27">
        <f t="shared" si="15"/>
        <v>517749.60000000003</v>
      </c>
      <c r="D55" s="27">
        <f t="shared" si="15"/>
        <v>299168.6000000001</v>
      </c>
      <c r="E55" s="27">
        <f t="shared" si="15"/>
        <v>427455.91000000003</v>
      </c>
      <c r="F55" s="27">
        <f t="shared" si="15"/>
        <v>507594.25999999995</v>
      </c>
      <c r="G55" s="27">
        <f t="shared" si="15"/>
        <v>529470.52</v>
      </c>
      <c r="H55" s="27">
        <f t="shared" si="15"/>
        <v>148936.96000000008</v>
      </c>
      <c r="I55" s="27">
        <f t="shared" si="15"/>
        <v>661773.7799999999</v>
      </c>
      <c r="J55" s="27">
        <f t="shared" si="15"/>
        <v>57869.970000000045</v>
      </c>
      <c r="K55" s="20">
        <f>SUM(B55:J55)</f>
        <v>3716103.86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566084.26</v>
      </c>
      <c r="C61" s="10">
        <f t="shared" si="17"/>
        <v>517749.6008932535</v>
      </c>
      <c r="D61" s="10">
        <f t="shared" si="17"/>
        <v>299168.5979585048</v>
      </c>
      <c r="E61" s="10">
        <f t="shared" si="17"/>
        <v>427455.90760784317</v>
      </c>
      <c r="F61" s="10">
        <f t="shared" si="17"/>
        <v>507594.2640645462</v>
      </c>
      <c r="G61" s="10">
        <f t="shared" si="17"/>
        <v>529470.5205728444</v>
      </c>
      <c r="H61" s="10">
        <f t="shared" si="17"/>
        <v>148936.9564263164</v>
      </c>
      <c r="I61" s="10">
        <f>SUM(I62:I74)</f>
        <v>661773.78</v>
      </c>
      <c r="J61" s="10">
        <f t="shared" si="17"/>
        <v>57869.96518889631</v>
      </c>
      <c r="K61" s="5">
        <f>SUM(K62:K74)</f>
        <v>3716103.852712205</v>
      </c>
      <c r="L61" s="9"/>
    </row>
    <row r="62" spans="1:12" ht="16.5" customHeight="1">
      <c r="A62" s="7" t="s">
        <v>56</v>
      </c>
      <c r="B62" s="8">
        <v>495889.81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495889.81</v>
      </c>
      <c r="L62"/>
    </row>
    <row r="63" spans="1:12" ht="16.5" customHeight="1">
      <c r="A63" s="7" t="s">
        <v>57</v>
      </c>
      <c r="B63" s="8">
        <v>70194.45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70194.45</v>
      </c>
      <c r="L63"/>
    </row>
    <row r="64" spans="1:12" ht="16.5" customHeight="1">
      <c r="A64" s="7" t="s">
        <v>4</v>
      </c>
      <c r="B64" s="6">
        <v>0</v>
      </c>
      <c r="C64" s="8">
        <v>517749.6008932535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517749.6008932535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299168.5979585048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299168.5979585048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427455.90760784317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427455.90760784317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507594.2640645462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507594.2640645462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529470.5205728444</v>
      </c>
      <c r="H68" s="6">
        <v>0</v>
      </c>
      <c r="I68" s="6">
        <v>0</v>
      </c>
      <c r="J68" s="6">
        <v>0</v>
      </c>
      <c r="K68" s="5">
        <f t="shared" si="18"/>
        <v>529470.5205728444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148936.9564263164</v>
      </c>
      <c r="I69" s="6">
        <v>0</v>
      </c>
      <c r="J69" s="6">
        <v>0</v>
      </c>
      <c r="K69" s="5">
        <f t="shared" si="18"/>
        <v>148936.9564263164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269871.35</v>
      </c>
      <c r="J71" s="6">
        <v>0</v>
      </c>
      <c r="K71" s="5">
        <f t="shared" si="18"/>
        <v>269871.35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391902.43</v>
      </c>
      <c r="J72" s="6">
        <v>0</v>
      </c>
      <c r="K72" s="5">
        <f t="shared" si="18"/>
        <v>391902.43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57869.96518889631</v>
      </c>
      <c r="K73" s="5">
        <f t="shared" si="18"/>
        <v>57869.96518889631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2024-01-25T20:26:17Z</dcterms:modified>
  <cp:category/>
  <cp:version/>
  <cp:contentType/>
  <cp:contentStatus/>
</cp:coreProperties>
</file>