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<sst xmlns="http://schemas.openxmlformats.org/spreadsheetml/2006/main" count="83" uniqueCount="82">
  <si>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</si>
  <si>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</si>
  <si>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</si>
  <si>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</si>
  <si>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</si>
  <si>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</si>
  <si>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</si>
  <si>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</si>
  <si>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</si>
  <si>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</si>
  <si>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</si>
  <si>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</si>
  <si>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</si>
  <si>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</si>
  <si>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</si>
  <si>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</si>
  <si>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</si>
  <si>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</si>
  <si>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</si>
  <si>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</si>
  <si>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</si>
  <si>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</si>
  <si>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</si>
  <si>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</si>
  <si>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</si>
  <si>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</si>
  <si>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</si>
  <si>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</si>
  <si>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</si>
  <si>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</si>
  <si>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</si>
  <si>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</si>
  <si>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</si>
  <si>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</si>
  <si>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</si>
  <si>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</si>
  <si>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</si>
  <si>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</si>
  <si>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</si>
  <si>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</si>
  <si>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</si>
  <si>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</si>
  <si>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</si>
  <si>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</si>
  <si>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</si>
  <si>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</si>
  <si>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</si>
  <si>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</si>
  <si>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</si>
  <si>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</si>
  <si>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</si>
  <si>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</si>
  <si>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</si>
  <si>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</si>
  <si>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</si>
  <si>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</si>
  <si>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</si>
  <si>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</si>
  <si>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</si>
  <si>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</si>
  <si>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</si>
  <si>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</si>
  <si>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</si>
  <si>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</si>
  <si>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</si>
  <si>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</si>
  <si>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</si>
  <si>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</si>
  <si>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</si>
  <si>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</si>
  <si>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</si>
  <si>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</si>
  <si>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</si>
  <si>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</si>
  <si>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</si>
  <si>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</si>
  <si>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</si>
  <si>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</si>
  <si>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</si>
  <si>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</si>
  <si>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15/01/24 - VENCIMENTO 22/01/24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</si>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</sst>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289799</v>
      </c>
      <c r="C7" s="46">
        <f aca="true" t="shared" si="0" ref="C7:J7">+C8+C11</f>
        <v>235632</v>
      </c>
      <c r="D7" s="46">
        <f t="shared" si="0"/>
        <v>279657</v>
      </c>
      <c r="E7" s="46">
        <f t="shared" si="0"/>
        <v>165430</v>
      </c>
      <c r="F7" s="46">
        <f t="shared" si="0"/>
        <v>203683</v>
      </c>
      <c r="G7" s="46">
        <f t="shared" si="0"/>
        <v>199717</v>
      </c>
      <c r="H7" s="46">
        <f t="shared" si="0"/>
        <v>207079</v>
      </c>
      <c r="I7" s="46">
        <f t="shared" si="0"/>
        <v>322662</v>
      </c>
      <c r="J7" s="46">
        <f t="shared" si="0"/>
        <v>106403</v>
      </c>
      <c r="K7" s="38">
        <f aca="true" t="shared" si="1" ref="K7:K13">SUM(B7:J7)</f>
        <v>2010062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15879</v>
      </c>
      <c r="C8" s="44">
        <f t="shared" si="2"/>
        <v>15929</v>
      </c>
      <c r="D8" s="44">
        <f t="shared" si="2"/>
        <v>15183</v>
      </c>
      <c r="E8" s="44">
        <f t="shared" si="2"/>
        <v>10456</v>
      </c>
      <c r="F8" s="44">
        <f t="shared" si="2"/>
        <v>11273</v>
      </c>
      <c r="G8" s="44">
        <f t="shared" si="2"/>
        <v>6392</v>
      </c>
      <c r="H8" s="44">
        <f t="shared" si="2"/>
        <v>5740</v>
      </c>
      <c r="I8" s="44">
        <f t="shared" si="2"/>
        <v>15644</v>
      </c>
      <c r="J8" s="44">
        <f t="shared" si="2"/>
        <v>3218</v>
      </c>
      <c r="K8" s="38">
        <f t="shared" si="1"/>
        <v>99714</v>
      </c>
      <c r="L8"/>
      <c r="M8"/>
      <c r="N8"/>
    </row>
    <row r="9" spans="1:14" ht="16.5" customHeight="1">
      <c r="A9" s="22" t="s">
        <v>32</v>
      </c>
      <c r="B9" s="44">
        <v>15828</v>
      </c>
      <c r="C9" s="44">
        <v>15929</v>
      </c>
      <c r="D9" s="44">
        <v>15183</v>
      </c>
      <c r="E9" s="44">
        <v>10182</v>
      </c>
      <c r="F9" s="44">
        <v>11261</v>
      </c>
      <c r="G9" s="44">
        <v>6389</v>
      </c>
      <c r="H9" s="44">
        <v>5740</v>
      </c>
      <c r="I9" s="44">
        <v>15588</v>
      </c>
      <c r="J9" s="44">
        <v>3218</v>
      </c>
      <c r="K9" s="38">
        <f t="shared" si="1"/>
        <v>99318</v>
      </c>
      <c r="L9"/>
      <c r="M9"/>
      <c r="N9"/>
    </row>
    <row r="10" spans="1:14" ht="16.5" customHeight="1">
      <c r="A10" s="22" t="s">
        <v>31</v>
      </c>
      <c r="B10" s="44">
        <v>51</v>
      </c>
      <c r="C10" s="44">
        <v>0</v>
      </c>
      <c r="D10" s="44">
        <v>0</v>
      </c>
      <c r="E10" s="44">
        <v>274</v>
      </c>
      <c r="F10" s="44">
        <v>12</v>
      </c>
      <c r="G10" s="44">
        <v>3</v>
      </c>
      <c r="H10" s="44">
        <v>0</v>
      </c>
      <c r="I10" s="44">
        <v>56</v>
      </c>
      <c r="J10" s="44">
        <v>0</v>
      </c>
      <c r="K10" s="38">
        <f t="shared" si="1"/>
        <v>396</v>
      </c>
      <c r="L10"/>
      <c r="M10"/>
      <c r="N10"/>
    </row>
    <row r="11" spans="1:14" ht="16.5" customHeight="1">
      <c r="A11" s="43" t="s">
        <v>67</v>
      </c>
      <c r="B11" s="42">
        <v>273920</v>
      </c>
      <c r="C11" s="42">
        <v>219703</v>
      </c>
      <c r="D11" s="42">
        <v>264474</v>
      </c>
      <c r="E11" s="42">
        <v>154974</v>
      </c>
      <c r="F11" s="42">
        <v>192410</v>
      </c>
      <c r="G11" s="42">
        <v>193325</v>
      </c>
      <c r="H11" s="42">
        <v>201339</v>
      </c>
      <c r="I11" s="42">
        <v>307018</v>
      </c>
      <c r="J11" s="42">
        <v>103185</v>
      </c>
      <c r="K11" s="38">
        <f t="shared" si="1"/>
        <v>1910348</v>
      </c>
      <c r="L11" s="59"/>
      <c r="M11" s="59"/>
      <c r="N11" s="59"/>
    </row>
    <row r="12" spans="1:14" ht="16.5" customHeight="1">
      <c r="A12" s="22" t="s">
        <v>79</v>
      </c>
      <c r="B12" s="42">
        <v>20458</v>
      </c>
      <c r="C12" s="42">
        <v>18402</v>
      </c>
      <c r="D12" s="42">
        <v>22506</v>
      </c>
      <c r="E12" s="42">
        <v>15641</v>
      </c>
      <c r="F12" s="42">
        <v>12523</v>
      </c>
      <c r="G12" s="42">
        <v>11755</v>
      </c>
      <c r="H12" s="42">
        <v>11565</v>
      </c>
      <c r="I12" s="42">
        <v>18255</v>
      </c>
      <c r="J12" s="42">
        <v>4847</v>
      </c>
      <c r="K12" s="38">
        <f t="shared" si="1"/>
        <v>135952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253462</v>
      </c>
      <c r="C13" s="42">
        <f>+C11-C12</f>
        <v>201301</v>
      </c>
      <c r="D13" s="42">
        <f>+D11-D12</f>
        <v>241968</v>
      </c>
      <c r="E13" s="42">
        <f aca="true" t="shared" si="3" ref="E13:J13">+E11-E12</f>
        <v>139333</v>
      </c>
      <c r="F13" s="42">
        <f t="shared" si="3"/>
        <v>179887</v>
      </c>
      <c r="G13" s="42">
        <f t="shared" si="3"/>
        <v>181570</v>
      </c>
      <c r="H13" s="42">
        <f t="shared" si="3"/>
        <v>189774</v>
      </c>
      <c r="I13" s="42">
        <f t="shared" si="3"/>
        <v>288763</v>
      </c>
      <c r="J13" s="42">
        <f t="shared" si="3"/>
        <v>98338</v>
      </c>
      <c r="K13" s="38">
        <f t="shared" si="1"/>
        <v>1774396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1.111971326472699</v>
      </c>
      <c r="C18" s="39">
        <v>1.189261196240155</v>
      </c>
      <c r="D18" s="39">
        <v>1.106007910566822</v>
      </c>
      <c r="E18" s="39">
        <v>1.339016628011106</v>
      </c>
      <c r="F18" s="39">
        <v>1.006811310033179</v>
      </c>
      <c r="G18" s="39">
        <v>1.121970001826106</v>
      </c>
      <c r="H18" s="39">
        <v>1.228295816353665</v>
      </c>
      <c r="I18" s="39">
        <v>1.024057975238186</v>
      </c>
      <c r="J18" s="39">
        <v>1.026274070308587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1512899.2</v>
      </c>
      <c r="C20" s="36">
        <f aca="true" t="shared" si="4" ref="C20:J20">SUM(C21:C30)</f>
        <v>1443661.8500000003</v>
      </c>
      <c r="D20" s="36">
        <f t="shared" si="4"/>
        <v>1764056</v>
      </c>
      <c r="E20" s="36">
        <f t="shared" si="4"/>
        <v>1105293.54</v>
      </c>
      <c r="F20" s="36">
        <f t="shared" si="4"/>
        <v>1077006.7100000002</v>
      </c>
      <c r="G20" s="36">
        <f t="shared" si="4"/>
        <v>1187432.02</v>
      </c>
      <c r="H20" s="36">
        <f t="shared" si="4"/>
        <v>1079400.7</v>
      </c>
      <c r="I20" s="36">
        <f t="shared" si="4"/>
        <v>1499582.3900000004</v>
      </c>
      <c r="J20" s="36">
        <f t="shared" si="4"/>
        <v>530142.3</v>
      </c>
      <c r="K20" s="36">
        <f aca="true" t="shared" si="5" ref="K20:K29">SUM(B20:J20)</f>
        <v>11199474.71</v>
      </c>
      <c r="L20"/>
      <c r="M20"/>
      <c r="N20"/>
    </row>
    <row r="21" spans="1:14" ht="16.5" customHeight="1">
      <c r="A21" s="35" t="s">
        <v>28</v>
      </c>
      <c r="B21" s="58">
        <f>ROUND((B15+B16)*B7,2)</f>
        <v>1308413.51</v>
      </c>
      <c r="C21" s="58">
        <f>ROUND((C15+C16)*C7,2)</f>
        <v>1168734.72</v>
      </c>
      <c r="D21" s="58">
        <f aca="true" t="shared" si="6" ref="D21:J21">ROUND((D15+D16)*D7,2)</f>
        <v>1537694.01</v>
      </c>
      <c r="E21" s="58">
        <f t="shared" si="6"/>
        <v>790854.66</v>
      </c>
      <c r="F21" s="58">
        <f t="shared" si="6"/>
        <v>1030452.67</v>
      </c>
      <c r="G21" s="58">
        <f t="shared" si="6"/>
        <v>1020613.79</v>
      </c>
      <c r="H21" s="58">
        <f t="shared" si="6"/>
        <v>842604.45</v>
      </c>
      <c r="I21" s="58">
        <f t="shared" si="6"/>
        <v>1326205.35</v>
      </c>
      <c r="J21" s="58">
        <f t="shared" si="6"/>
        <v>494859.07</v>
      </c>
      <c r="K21" s="30">
        <f t="shared" si="5"/>
        <v>9520432.23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146504.8</v>
      </c>
      <c r="C22" s="30">
        <f t="shared" si="7"/>
        <v>221196.13</v>
      </c>
      <c r="D22" s="30">
        <f t="shared" si="7"/>
        <v>163007.73</v>
      </c>
      <c r="E22" s="30">
        <f t="shared" si="7"/>
        <v>268112.88</v>
      </c>
      <c r="F22" s="30">
        <f t="shared" si="7"/>
        <v>7018.73</v>
      </c>
      <c r="G22" s="30">
        <f t="shared" si="7"/>
        <v>124484.27</v>
      </c>
      <c r="H22" s="30">
        <f t="shared" si="7"/>
        <v>192363.07</v>
      </c>
      <c r="I22" s="30">
        <f t="shared" si="7"/>
        <v>31905.82</v>
      </c>
      <c r="J22" s="30">
        <f t="shared" si="7"/>
        <v>13001.96</v>
      </c>
      <c r="K22" s="30">
        <f t="shared" si="5"/>
        <v>1167595.3900000001</v>
      </c>
      <c r="L22"/>
      <c r="M22"/>
      <c r="N22"/>
    </row>
    <row r="23" spans="1:14" ht="16.5" customHeight="1">
      <c r="A23" s="18" t="s">
        <v>26</v>
      </c>
      <c r="B23" s="30">
        <v>53578.42</v>
      </c>
      <c r="C23" s="30">
        <v>47741.1</v>
      </c>
      <c r="D23" s="30">
        <v>55072.2</v>
      </c>
      <c r="E23" s="30">
        <v>39218.28</v>
      </c>
      <c r="F23" s="30">
        <v>35942.13</v>
      </c>
      <c r="G23" s="30">
        <v>38553.78</v>
      </c>
      <c r="H23" s="30">
        <v>38976.03</v>
      </c>
      <c r="I23" s="30">
        <v>64210.05</v>
      </c>
      <c r="J23" s="30">
        <v>19580.35</v>
      </c>
      <c r="K23" s="30">
        <f t="shared" si="5"/>
        <v>392872.3399999999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1380.55</v>
      </c>
      <c r="C26" s="30">
        <v>1315.2</v>
      </c>
      <c r="D26" s="30">
        <v>1609.28</v>
      </c>
      <c r="E26" s="30">
        <v>1007.5</v>
      </c>
      <c r="F26" s="30">
        <v>982.99</v>
      </c>
      <c r="G26" s="30">
        <v>1083.74</v>
      </c>
      <c r="H26" s="30">
        <v>982.99</v>
      </c>
      <c r="I26" s="30">
        <v>1366.93</v>
      </c>
      <c r="J26" s="30">
        <v>484.69</v>
      </c>
      <c r="K26" s="30">
        <f t="shared" si="5"/>
        <v>10213.87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71059.79</v>
      </c>
      <c r="J29" s="30">
        <v>0</v>
      </c>
      <c r="K29" s="30">
        <f t="shared" si="5"/>
        <v>71059.79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-103568.41</v>
      </c>
      <c r="C32" s="30">
        <f t="shared" si="8"/>
        <v>-73886.85</v>
      </c>
      <c r="D32" s="30">
        <f t="shared" si="8"/>
        <v>-101780.72999999988</v>
      </c>
      <c r="E32" s="30">
        <f t="shared" si="8"/>
        <v>-81598.74</v>
      </c>
      <c r="F32" s="30">
        <f t="shared" si="8"/>
        <v>-52320.4</v>
      </c>
      <c r="G32" s="30">
        <f t="shared" si="8"/>
        <v>-54515.14</v>
      </c>
      <c r="H32" s="30">
        <f t="shared" si="8"/>
        <v>-30617.7</v>
      </c>
      <c r="I32" s="30">
        <f t="shared" si="8"/>
        <v>-75718.48999999999</v>
      </c>
      <c r="J32" s="30">
        <f t="shared" si="8"/>
        <v>-27091.740000000013</v>
      </c>
      <c r="K32" s="30">
        <f aca="true" t="shared" si="9" ref="K32:K40">SUM(B32:J32)</f>
        <v>-601098.2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-100083.61</v>
      </c>
      <c r="C33" s="30">
        <f t="shared" si="10"/>
        <v>-72619.65000000001</v>
      </c>
      <c r="D33" s="30">
        <f t="shared" si="10"/>
        <v>-74664.09999999999</v>
      </c>
      <c r="E33" s="30">
        <f t="shared" si="10"/>
        <v>-79935.54000000001</v>
      </c>
      <c r="F33" s="30">
        <f t="shared" si="10"/>
        <v>-49548.4</v>
      </c>
      <c r="G33" s="30">
        <f t="shared" si="10"/>
        <v>-52337.14</v>
      </c>
      <c r="H33" s="30">
        <f t="shared" si="10"/>
        <v>-29825.7</v>
      </c>
      <c r="I33" s="30">
        <f t="shared" si="10"/>
        <v>-75718.48999999999</v>
      </c>
      <c r="J33" s="30">
        <f t="shared" si="10"/>
        <v>-16359.230000000001</v>
      </c>
      <c r="K33" s="30">
        <f t="shared" si="9"/>
        <v>-551091.8600000001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-69643.2</v>
      </c>
      <c r="C34" s="30">
        <f t="shared" si="11"/>
        <v>-70087.6</v>
      </c>
      <c r="D34" s="30">
        <f t="shared" si="11"/>
        <v>-66805.2</v>
      </c>
      <c r="E34" s="30">
        <f t="shared" si="11"/>
        <v>-44800.8</v>
      </c>
      <c r="F34" s="30">
        <f t="shared" si="11"/>
        <v>-49548.4</v>
      </c>
      <c r="G34" s="30">
        <f t="shared" si="11"/>
        <v>-28111.6</v>
      </c>
      <c r="H34" s="30">
        <f t="shared" si="11"/>
        <v>-25256</v>
      </c>
      <c r="I34" s="30">
        <f t="shared" si="11"/>
        <v>-68587.2</v>
      </c>
      <c r="J34" s="30">
        <f t="shared" si="11"/>
        <v>-14159.2</v>
      </c>
      <c r="K34" s="30">
        <f t="shared" si="9"/>
        <v>-436999.2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-30440.41</v>
      </c>
      <c r="C37" s="30">
        <v>-2532.05</v>
      </c>
      <c r="D37" s="30">
        <v>-7858.9</v>
      </c>
      <c r="E37" s="30">
        <v>-35134.74</v>
      </c>
      <c r="F37" s="26">
        <v>0</v>
      </c>
      <c r="G37" s="30">
        <v>-24225.54</v>
      </c>
      <c r="H37" s="30">
        <v>-4569.7</v>
      </c>
      <c r="I37" s="30">
        <v>-7131.29</v>
      </c>
      <c r="J37" s="30">
        <v>-2200.03</v>
      </c>
      <c r="K37" s="30">
        <f t="shared" si="9"/>
        <v>-114092.66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-3484.8</v>
      </c>
      <c r="C38" s="27">
        <f t="shared" si="12"/>
        <v>-1267.2</v>
      </c>
      <c r="D38" s="27">
        <f t="shared" si="12"/>
        <v>-27116.62999999989</v>
      </c>
      <c r="E38" s="27">
        <f t="shared" si="12"/>
        <v>-1663.2</v>
      </c>
      <c r="F38" s="27">
        <f t="shared" si="12"/>
        <v>-2772</v>
      </c>
      <c r="G38" s="27">
        <f t="shared" si="12"/>
        <v>-2178</v>
      </c>
      <c r="H38" s="27">
        <f t="shared" si="12"/>
        <v>-792</v>
      </c>
      <c r="I38" s="27">
        <f t="shared" si="12"/>
        <v>0</v>
      </c>
      <c r="J38" s="27">
        <f t="shared" si="12"/>
        <v>-10732.51000000001</v>
      </c>
      <c r="K38" s="30">
        <f t="shared" si="9"/>
        <v>-50006.339999999895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-3484.8</v>
      </c>
      <c r="C41" s="17">
        <v>-1267.2</v>
      </c>
      <c r="D41" s="17">
        <v>-3722.4</v>
      </c>
      <c r="E41" s="17">
        <v>-1663.2</v>
      </c>
      <c r="F41" s="17">
        <v>-2772</v>
      </c>
      <c r="G41" s="17">
        <v>-2178</v>
      </c>
      <c r="H41" s="17">
        <v>-792</v>
      </c>
      <c r="I41" s="17">
        <v>0</v>
      </c>
      <c r="J41" s="17">
        <v>-3960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1409330.79</v>
      </c>
      <c r="C55" s="27">
        <f t="shared" si="15"/>
        <v>1369775.0000000002</v>
      </c>
      <c r="D55" s="27">
        <f t="shared" si="15"/>
        <v>1662275.27</v>
      </c>
      <c r="E55" s="27">
        <f t="shared" si="15"/>
        <v>1023694.8</v>
      </c>
      <c r="F55" s="27">
        <f t="shared" si="15"/>
        <v>1024686.3100000002</v>
      </c>
      <c r="G55" s="27">
        <f t="shared" si="15"/>
        <v>1132916.8800000001</v>
      </c>
      <c r="H55" s="27">
        <f t="shared" si="15"/>
        <v>1048783</v>
      </c>
      <c r="I55" s="27">
        <f t="shared" si="15"/>
        <v>1423863.9000000004</v>
      </c>
      <c r="J55" s="27">
        <f t="shared" si="15"/>
        <v>503050.56000000006</v>
      </c>
      <c r="K55" s="20">
        <f>SUM(B55:J55)</f>
        <v>10598376.510000002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1409330.79</v>
      </c>
      <c r="C61" s="10">
        <f t="shared" si="17"/>
        <v>1369775</v>
      </c>
      <c r="D61" s="10">
        <f t="shared" si="17"/>
        <v>1662275.27</v>
      </c>
      <c r="E61" s="10">
        <f t="shared" si="17"/>
        <v>1023694.8</v>
      </c>
      <c r="F61" s="10">
        <f t="shared" si="17"/>
        <v>1024686.31</v>
      </c>
      <c r="G61" s="10">
        <f t="shared" si="17"/>
        <v>1132916.88</v>
      </c>
      <c r="H61" s="10">
        <f t="shared" si="17"/>
        <v>1048783</v>
      </c>
      <c r="I61" s="10">
        <f>SUM(I62:I74)</f>
        <v>1423863.9</v>
      </c>
      <c r="J61" s="10">
        <f t="shared" si="17"/>
        <v>503050.56</v>
      </c>
      <c r="K61" s="5">
        <f>SUM(K62:K74)</f>
        <v>10598376.510000002</v>
      </c>
      <c r="L61" s="9"/>
    </row>
    <row r="62" spans="1:12" ht="16.5" customHeight="1">
      <c r="A62" s="7" t="s">
        <v>56</v>
      </c>
      <c r="B62" s="8">
        <v>1237956.17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1237956.17</v>
      </c>
      <c r="L62"/>
    </row>
    <row r="63" spans="1:12" ht="16.5" customHeight="1">
      <c r="A63" s="7" t="s">
        <v>57</v>
      </c>
      <c r="B63" s="8">
        <v>171374.62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171374.62</v>
      </c>
      <c r="L63"/>
    </row>
    <row r="64" spans="1:12" ht="16.5" customHeight="1">
      <c r="A64" s="7" t="s">
        <v>4</v>
      </c>
      <c r="B64" s="6">
        <v>0</v>
      </c>
      <c r="C64" s="8">
        <v>1369775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1369775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1662275.27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1662275.27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1023694.8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1023694.8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1024686.31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1024686.31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1132916.88</v>
      </c>
      <c r="H68" s="6">
        <v>0</v>
      </c>
      <c r="I68" s="6">
        <v>0</v>
      </c>
      <c r="J68" s="6">
        <v>0</v>
      </c>
      <c r="K68" s="5">
        <f t="shared" si="18"/>
        <v>1132916.88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1048783</v>
      </c>
      <c r="I69" s="6">
        <v>0</v>
      </c>
      <c r="J69" s="6">
        <v>0</v>
      </c>
      <c r="K69" s="5">
        <f t="shared" si="18"/>
        <v>1048783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570399.88</v>
      </c>
      <c r="J71" s="6">
        <v>0</v>
      </c>
      <c r="K71" s="5">
        <f t="shared" si="18"/>
        <v>570399.88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853464.02</v>
      </c>
      <c r="J72" s="6">
        <v>0</v>
      </c>
      <c r="K72" s="5">
        <f t="shared" si="18"/>
        <v>853464.02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503050.56</v>
      </c>
      <c r="K73" s="5">
        <f t="shared" si="18"/>
        <v>503050.56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2024-01-19T14:49:48Z</dcterms:modified>
  <cp:category/>
  <cp:version/>
  <cp:contentType/>
  <cp:contentStatus/>
</cp:coreProperties>
</file>