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<sst xmlns="http://schemas.openxmlformats.org/spreadsheetml/2006/main" count="84" uniqueCount="83">
  <si>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</si>
  <si>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</si>
  <si>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</si>
  <si>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</si>
  <si>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</si>
  <si>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</si>
  <si>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</si>
  <si>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</si>
  <si>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</si>
  <si>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</si>
  <si>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</si>
  <si>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</si>
  <si>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</si>
  <si>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</si>
  <si>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</si>
  <si>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</si>
  <si>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</si>
  <si>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</si>
  <si>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</si>
  <si>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</si>
  <si>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</si>
  <si>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</si>
  <si>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</si>
  <si>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</si>
  <si>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</si>
  <si>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</si>
  <si>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</si>
  <si>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</si>
  <si>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</si>
  <si>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</si>
  <si>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</si>
  <si>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</si>
  <si>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</si>
  <si>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</si>
  <si>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</si>
  <si>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</si>
  <si>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</si>
  <si>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</si>
  <si>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</si>
  <si>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</si>
  <si>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</si>
  <si>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</si>
  <si>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</si>
  <si>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</si>
  <si>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</si>
  <si>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</si>
  <si>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</si>
  <si>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</si>
  <si>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</si>
  <si>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</si>
  <si>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</si>
  <si>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</si>
  <si>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</si>
  <si>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</si>
  <si>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</si>
  <si>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</si>
  <si>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</si>
  <si>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</si>
  <si>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</si>
  <si>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</si>
  <si>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</si>
  <si>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</si>
  <si>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</si>
  <si>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</si>
  <si>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</si>
  <si>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</si>
  <si>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</si>
  <si>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</si>
  <si>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</si>
  <si>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</si>
  <si>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</si>
  <si>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</si>
  <si>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</si>
  <si>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</si>
  <si>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</si>
  <si>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</si>
  <si>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</si>
  <si>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</si>
  <si>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</si>
  <si>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</si>
  <si>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14/01/24 - VENCIMENTO 19/01/24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</si>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</sst>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122920</v>
      </c>
      <c r="C7" s="46">
        <f aca="true" t="shared" si="0" ref="C7:J7">+C8+C11</f>
        <v>90676</v>
      </c>
      <c r="D7" s="46">
        <f t="shared" si="0"/>
        <v>138197</v>
      </c>
      <c r="E7" s="46">
        <f t="shared" si="0"/>
        <v>66693</v>
      </c>
      <c r="F7" s="46">
        <f t="shared" si="0"/>
        <v>107077</v>
      </c>
      <c r="G7" s="46">
        <f t="shared" si="0"/>
        <v>95464</v>
      </c>
      <c r="H7" s="46">
        <f t="shared" si="0"/>
        <v>107612</v>
      </c>
      <c r="I7" s="46">
        <f t="shared" si="0"/>
        <v>152270</v>
      </c>
      <c r="J7" s="46">
        <f t="shared" si="0"/>
        <v>35823</v>
      </c>
      <c r="K7" s="38">
        <f aca="true" t="shared" si="1" ref="K7:K13">SUM(B7:J7)</f>
        <v>916732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122920</v>
      </c>
      <c r="C11" s="42">
        <v>90676</v>
      </c>
      <c r="D11" s="42">
        <v>138197</v>
      </c>
      <c r="E11" s="42">
        <v>66693</v>
      </c>
      <c r="F11" s="42">
        <v>107077</v>
      </c>
      <c r="G11" s="42">
        <v>95464</v>
      </c>
      <c r="H11" s="42">
        <v>107612</v>
      </c>
      <c r="I11" s="42">
        <v>152270</v>
      </c>
      <c r="J11" s="42">
        <v>35823</v>
      </c>
      <c r="K11" s="38">
        <f t="shared" si="1"/>
        <v>916732</v>
      </c>
      <c r="L11" s="59"/>
      <c r="M11" s="59"/>
      <c r="N11" s="59"/>
    </row>
    <row r="12" spans="1:14" ht="16.5" customHeight="1">
      <c r="A12" s="22" t="s">
        <v>79</v>
      </c>
      <c r="B12" s="42">
        <v>7816</v>
      </c>
      <c r="C12" s="42">
        <v>5596</v>
      </c>
      <c r="D12" s="42">
        <v>8743</v>
      </c>
      <c r="E12" s="42">
        <v>5327</v>
      </c>
      <c r="F12" s="42">
        <v>6050</v>
      </c>
      <c r="G12" s="42">
        <v>4461</v>
      </c>
      <c r="H12" s="42">
        <v>4836</v>
      </c>
      <c r="I12" s="42">
        <v>6586</v>
      </c>
      <c r="J12" s="42">
        <v>1177</v>
      </c>
      <c r="K12" s="38">
        <f t="shared" si="1"/>
        <v>50592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115104</v>
      </c>
      <c r="C13" s="42">
        <f>+C11-C12</f>
        <v>85080</v>
      </c>
      <c r="D13" s="42">
        <f>+D11-D12</f>
        <v>129454</v>
      </c>
      <c r="E13" s="42">
        <f aca="true" t="shared" si="3" ref="E13:J13">+E11-E12</f>
        <v>61366</v>
      </c>
      <c r="F13" s="42">
        <f t="shared" si="3"/>
        <v>101027</v>
      </c>
      <c r="G13" s="42">
        <f t="shared" si="3"/>
        <v>91003</v>
      </c>
      <c r="H13" s="42">
        <f t="shared" si="3"/>
        <v>102776</v>
      </c>
      <c r="I13" s="42">
        <f t="shared" si="3"/>
        <v>145684</v>
      </c>
      <c r="J13" s="42">
        <f t="shared" si="3"/>
        <v>34646</v>
      </c>
      <c r="K13" s="38">
        <f t="shared" si="1"/>
        <v>866140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1.110367062153847</v>
      </c>
      <c r="C18" s="39">
        <v>1.222795530758394</v>
      </c>
      <c r="D18" s="39">
        <v>1.098688872827395</v>
      </c>
      <c r="E18" s="39">
        <v>1.319337043868017</v>
      </c>
      <c r="F18" s="39">
        <v>1.034387102370427</v>
      </c>
      <c r="G18" s="39">
        <v>1.16903698268366</v>
      </c>
      <c r="H18" s="39">
        <v>1.127597651369841</v>
      </c>
      <c r="I18" s="39">
        <v>1.04813087327335</v>
      </c>
      <c r="J18" s="39">
        <v>1.092847467370107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643996.6499999999</v>
      </c>
      <c r="C20" s="36">
        <f aca="true" t="shared" si="4" ref="C20:J20">SUM(C21:C30)</f>
        <v>578921.7899999999</v>
      </c>
      <c r="D20" s="36">
        <f t="shared" si="4"/>
        <v>870709.3499999999</v>
      </c>
      <c r="E20" s="36">
        <f t="shared" si="4"/>
        <v>447671.92</v>
      </c>
      <c r="F20" s="36">
        <f t="shared" si="4"/>
        <v>582429.73</v>
      </c>
      <c r="G20" s="36">
        <f t="shared" si="4"/>
        <v>592630.6100000001</v>
      </c>
      <c r="H20" s="36">
        <f t="shared" si="4"/>
        <v>521948.70999999996</v>
      </c>
      <c r="I20" s="36">
        <f t="shared" si="4"/>
        <v>763364.95</v>
      </c>
      <c r="J20" s="36">
        <f t="shared" si="4"/>
        <v>192932.07</v>
      </c>
      <c r="K20" s="36">
        <f aca="true" t="shared" si="5" ref="K20:K29">SUM(B20:J20)</f>
        <v>5194605.78</v>
      </c>
      <c r="L20"/>
      <c r="M20"/>
      <c r="N20"/>
    </row>
    <row r="21" spans="1:14" ht="16.5" customHeight="1">
      <c r="A21" s="35" t="s">
        <v>28</v>
      </c>
      <c r="B21" s="58">
        <f>ROUND((B15+B16)*B7,2)</f>
        <v>554971.51</v>
      </c>
      <c r="C21" s="58">
        <f>ROUND((C15+C16)*C7,2)</f>
        <v>449752.96</v>
      </c>
      <c r="D21" s="58">
        <f aca="true" t="shared" si="6" ref="D21:J21">ROUND((D15+D16)*D7,2)</f>
        <v>759876.2</v>
      </c>
      <c r="E21" s="58">
        <f t="shared" si="6"/>
        <v>318832.56</v>
      </c>
      <c r="F21" s="58">
        <f t="shared" si="6"/>
        <v>541713.25</v>
      </c>
      <c r="G21" s="58">
        <f t="shared" si="6"/>
        <v>487849.68</v>
      </c>
      <c r="H21" s="58">
        <f t="shared" si="6"/>
        <v>437873.23</v>
      </c>
      <c r="I21" s="58">
        <f t="shared" si="6"/>
        <v>625860.15</v>
      </c>
      <c r="J21" s="58">
        <f t="shared" si="6"/>
        <v>166605.61</v>
      </c>
      <c r="K21" s="30">
        <f t="shared" si="5"/>
        <v>4343335.15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61250.58</v>
      </c>
      <c r="C22" s="30">
        <f t="shared" si="7"/>
        <v>100202.95</v>
      </c>
      <c r="D22" s="30">
        <f t="shared" si="7"/>
        <v>74991.33</v>
      </c>
      <c r="E22" s="30">
        <f t="shared" si="7"/>
        <v>101815.05</v>
      </c>
      <c r="F22" s="30">
        <f t="shared" si="7"/>
        <v>18627.95</v>
      </c>
      <c r="G22" s="30">
        <f t="shared" si="7"/>
        <v>82464.64</v>
      </c>
      <c r="H22" s="30">
        <f t="shared" si="7"/>
        <v>55871.6</v>
      </c>
      <c r="I22" s="30">
        <f t="shared" si="7"/>
        <v>30123.2</v>
      </c>
      <c r="J22" s="30">
        <f t="shared" si="7"/>
        <v>15468.91</v>
      </c>
      <c r="K22" s="30">
        <f t="shared" si="5"/>
        <v>540816.21</v>
      </c>
      <c r="L22"/>
      <c r="M22"/>
      <c r="N22"/>
    </row>
    <row r="23" spans="1:14" ht="16.5" customHeight="1">
      <c r="A23" s="18" t="s">
        <v>26</v>
      </c>
      <c r="B23" s="30">
        <v>23513.69</v>
      </c>
      <c r="C23" s="30">
        <v>23177.48</v>
      </c>
      <c r="D23" s="30">
        <v>27491.69</v>
      </c>
      <c r="E23" s="30">
        <v>20060.91</v>
      </c>
      <c r="F23" s="30">
        <v>18356.47</v>
      </c>
      <c r="G23" s="30">
        <v>18478.92</v>
      </c>
      <c r="H23" s="30">
        <v>22724.94</v>
      </c>
      <c r="I23" s="30">
        <v>30349.63</v>
      </c>
      <c r="J23" s="30">
        <v>8271</v>
      </c>
      <c r="K23" s="30">
        <f t="shared" si="5"/>
        <v>192424.73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1238.95</v>
      </c>
      <c r="C26" s="30">
        <v>1113.7</v>
      </c>
      <c r="D26" s="30">
        <v>1677.35</v>
      </c>
      <c r="E26" s="30">
        <v>863.18</v>
      </c>
      <c r="F26" s="30">
        <v>1121.87</v>
      </c>
      <c r="G26" s="30">
        <v>1140.93</v>
      </c>
      <c r="H26" s="30">
        <v>1004.78</v>
      </c>
      <c r="I26" s="30">
        <v>1470.41</v>
      </c>
      <c r="J26" s="30">
        <v>370.32</v>
      </c>
      <c r="K26" s="30">
        <f t="shared" si="5"/>
        <v>10001.49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70727.11</v>
      </c>
      <c r="J29" s="30">
        <v>0</v>
      </c>
      <c r="K29" s="30">
        <f t="shared" si="5"/>
        <v>70727.11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643996.6499999999</v>
      </c>
      <c r="C55" s="27">
        <f t="shared" si="15"/>
        <v>578921.7899999999</v>
      </c>
      <c r="D55" s="27">
        <f t="shared" si="15"/>
        <v>358540.3999999999</v>
      </c>
      <c r="E55" s="27">
        <f t="shared" si="15"/>
        <v>447671.92</v>
      </c>
      <c r="F55" s="27">
        <f t="shared" si="15"/>
        <v>582429.73</v>
      </c>
      <c r="G55" s="27">
        <f t="shared" si="15"/>
        <v>592630.6100000001</v>
      </c>
      <c r="H55" s="27">
        <f t="shared" si="15"/>
        <v>143948.70999999996</v>
      </c>
      <c r="I55" s="27">
        <f t="shared" si="15"/>
        <v>763364.95</v>
      </c>
      <c r="J55" s="27">
        <f t="shared" si="15"/>
        <v>78159.56000000001</v>
      </c>
      <c r="K55" s="20">
        <f>SUM(B55:J55)</f>
        <v>4189664.32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-2774.719999999972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-2774.719999999972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643996.64</v>
      </c>
      <c r="C61" s="10">
        <f t="shared" si="17"/>
        <v>578921.7894070959</v>
      </c>
      <c r="D61" s="10">
        <f t="shared" si="17"/>
        <v>358540.3999262763</v>
      </c>
      <c r="E61" s="10">
        <f t="shared" si="17"/>
        <v>447671.917177586</v>
      </c>
      <c r="F61" s="10">
        <f t="shared" si="17"/>
        <v>582429.7289450156</v>
      </c>
      <c r="G61" s="10">
        <f t="shared" si="17"/>
        <v>592630.6078695757</v>
      </c>
      <c r="H61" s="10">
        <f t="shared" si="17"/>
        <v>143948.70571514458</v>
      </c>
      <c r="I61" s="10">
        <f>SUM(I62:I74)</f>
        <v>763364.94</v>
      </c>
      <c r="J61" s="10">
        <f t="shared" si="17"/>
        <v>78159.55892647148</v>
      </c>
      <c r="K61" s="5">
        <f>SUM(K62:K74)</f>
        <v>4189664.2879671655</v>
      </c>
      <c r="L61" s="9"/>
    </row>
    <row r="62" spans="1:12" ht="16.5" customHeight="1">
      <c r="A62" s="7" t="s">
        <v>56</v>
      </c>
      <c r="B62" s="8">
        <v>563754.66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563754.66</v>
      </c>
      <c r="L62"/>
    </row>
    <row r="63" spans="1:12" ht="16.5" customHeight="1">
      <c r="A63" s="7" t="s">
        <v>57</v>
      </c>
      <c r="B63" s="8">
        <v>80241.98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80241.98</v>
      </c>
      <c r="L63"/>
    </row>
    <row r="64" spans="1:12" ht="16.5" customHeight="1">
      <c r="A64" s="7" t="s">
        <v>4</v>
      </c>
      <c r="B64" s="6">
        <v>0</v>
      </c>
      <c r="C64" s="8">
        <v>578921.7894070959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578921.7894070959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358540.3999262763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358540.3999262763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447671.917177586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447671.917177586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582429.7289450156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582429.7289450156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592630.6078695757</v>
      </c>
      <c r="H68" s="6">
        <v>0</v>
      </c>
      <c r="I68" s="6">
        <v>0</v>
      </c>
      <c r="J68" s="6">
        <v>0</v>
      </c>
      <c r="K68" s="5">
        <f t="shared" si="18"/>
        <v>592630.6078695757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143948.70571514458</v>
      </c>
      <c r="I69" s="6">
        <v>0</v>
      </c>
      <c r="J69" s="6">
        <v>0</v>
      </c>
      <c r="K69" s="5">
        <f t="shared" si="18"/>
        <v>143948.70571514458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305880.33</v>
      </c>
      <c r="J71" s="6">
        <v>0</v>
      </c>
      <c r="K71" s="5">
        <f t="shared" si="18"/>
        <v>305880.33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457484.61</v>
      </c>
      <c r="J72" s="6">
        <v>0</v>
      </c>
      <c r="K72" s="5">
        <f t="shared" si="18"/>
        <v>457484.61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78159.55892647148</v>
      </c>
      <c r="K73" s="5">
        <f t="shared" si="18"/>
        <v>78159.55892647148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2024-01-19T13:47:29Z</dcterms:modified>
  <cp:category/>
  <cp:version/>
  <cp:contentType/>
  <cp:contentStatus/>
</cp:coreProperties>
</file>