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<sst xmlns="http://schemas.openxmlformats.org/spreadsheetml/2006/main" count="83" uniqueCount="82">
  <si>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</si>
  <si>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</si>
  <si>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</si>
  <si>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</si>
  <si>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</si>
  <si>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</si>
  <si>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</si>
  <si>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</si>
  <si>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</si>
  <si>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</si>
  <si>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</si>
  <si>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</si>
  <si>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</si>
  <si>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</si>
  <si>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</si>
  <si>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</si>
  <si>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</si>
  <si>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</si>
  <si>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</si>
  <si>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</si>
  <si>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</si>
  <si>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</si>
  <si>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</si>
  <si>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</si>
  <si>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</si>
  <si>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</si>
  <si>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</si>
  <si>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</si>
  <si>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</si>
  <si>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</si>
  <si>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</si>
  <si>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</si>
  <si>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</si>
  <si>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</si>
  <si>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</si>
  <si>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</si>
  <si>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</si>
  <si>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</si>
  <si>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</si>
  <si>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</si>
  <si>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</si>
  <si>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</si>
  <si>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</si>
  <si>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</si>
  <si>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</si>
  <si>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</si>
  <si>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</si>
  <si>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</si>
  <si>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</si>
  <si>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</si>
  <si>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</si>
  <si>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</si>
  <si>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</si>
  <si>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</si>
  <si>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</si>
  <si>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</si>
  <si>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</si>
  <si>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</si>
  <si>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</si>
  <si>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</si>
  <si>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</si>
  <si>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</si>
  <si>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</si>
  <si>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</si>
  <si>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</si>
  <si>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</si>
  <si>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</si>
  <si>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</si>
  <si>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</si>
  <si>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</si>
  <si>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</si>
  <si>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</si>
  <si>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</si>
  <si>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</si>
  <si>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</si>
  <si>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</si>
  <si>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</si>
  <si>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</si>
  <si>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</si>
  <si>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</si>
  <si>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13/01/24 - VENCIMENTO 19/01/24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</si>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</sst>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159342</v>
      </c>
      <c r="C7" s="46">
        <f aca="true" t="shared" si="0" ref="C7:J7">+C8+C11</f>
        <v>127428</v>
      </c>
      <c r="D7" s="46">
        <f t="shared" si="0"/>
        <v>176624</v>
      </c>
      <c r="E7" s="46">
        <f t="shared" si="0"/>
        <v>87250</v>
      </c>
      <c r="F7" s="46">
        <f t="shared" si="0"/>
        <v>124365</v>
      </c>
      <c r="G7" s="46">
        <f t="shared" si="0"/>
        <v>126051</v>
      </c>
      <c r="H7" s="46">
        <f t="shared" si="0"/>
        <v>147807</v>
      </c>
      <c r="I7" s="46">
        <f t="shared" si="0"/>
        <v>184224</v>
      </c>
      <c r="J7" s="46">
        <f t="shared" si="0"/>
        <v>45558</v>
      </c>
      <c r="K7" s="38">
        <f aca="true" t="shared" si="1" ref="K7:K13">SUM(B7:J7)</f>
        <v>1178649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9788</v>
      </c>
      <c r="C8" s="44">
        <f t="shared" si="2"/>
        <v>10568</v>
      </c>
      <c r="D8" s="44">
        <f t="shared" si="2"/>
        <v>11403</v>
      </c>
      <c r="E8" s="44">
        <f t="shared" si="2"/>
        <v>6639</v>
      </c>
      <c r="F8" s="44">
        <f t="shared" si="2"/>
        <v>7269</v>
      </c>
      <c r="G8" s="44">
        <f t="shared" si="2"/>
        <v>4642</v>
      </c>
      <c r="H8" s="44">
        <f t="shared" si="2"/>
        <v>4198</v>
      </c>
      <c r="I8" s="44">
        <f t="shared" si="2"/>
        <v>9559</v>
      </c>
      <c r="J8" s="44">
        <f t="shared" si="2"/>
        <v>1263</v>
      </c>
      <c r="K8" s="38">
        <f t="shared" si="1"/>
        <v>65329</v>
      </c>
      <c r="L8"/>
      <c r="M8"/>
      <c r="N8"/>
    </row>
    <row r="9" spans="1:14" ht="16.5" customHeight="1">
      <c r="A9" s="22" t="s">
        <v>32</v>
      </c>
      <c r="B9" s="44">
        <v>9768</v>
      </c>
      <c r="C9" s="44">
        <v>10568</v>
      </c>
      <c r="D9" s="44">
        <v>11403</v>
      </c>
      <c r="E9" s="44">
        <v>6505</v>
      </c>
      <c r="F9" s="44">
        <v>7255</v>
      </c>
      <c r="G9" s="44">
        <v>4641</v>
      </c>
      <c r="H9" s="44">
        <v>4198</v>
      </c>
      <c r="I9" s="44">
        <v>9511</v>
      </c>
      <c r="J9" s="44">
        <v>1263</v>
      </c>
      <c r="K9" s="38">
        <f t="shared" si="1"/>
        <v>65112</v>
      </c>
      <c r="L9"/>
      <c r="M9"/>
      <c r="N9"/>
    </row>
    <row r="10" spans="1:14" ht="16.5" customHeight="1">
      <c r="A10" s="22" t="s">
        <v>31</v>
      </c>
      <c r="B10" s="44">
        <v>20</v>
      </c>
      <c r="C10" s="44">
        <v>0</v>
      </c>
      <c r="D10" s="44">
        <v>0</v>
      </c>
      <c r="E10" s="44">
        <v>134</v>
      </c>
      <c r="F10" s="44">
        <v>14</v>
      </c>
      <c r="G10" s="44">
        <v>1</v>
      </c>
      <c r="H10" s="44">
        <v>0</v>
      </c>
      <c r="I10" s="44">
        <v>48</v>
      </c>
      <c r="J10" s="44">
        <v>0</v>
      </c>
      <c r="K10" s="38">
        <f t="shared" si="1"/>
        <v>217</v>
      </c>
      <c r="L10"/>
      <c r="M10"/>
      <c r="N10"/>
    </row>
    <row r="11" spans="1:14" ht="16.5" customHeight="1">
      <c r="A11" s="43" t="s">
        <v>67</v>
      </c>
      <c r="B11" s="42">
        <v>149554</v>
      </c>
      <c r="C11" s="42">
        <v>116860</v>
      </c>
      <c r="D11" s="42">
        <v>165221</v>
      </c>
      <c r="E11" s="42">
        <v>80611</v>
      </c>
      <c r="F11" s="42">
        <v>117096</v>
      </c>
      <c r="G11" s="42">
        <v>121409</v>
      </c>
      <c r="H11" s="42">
        <v>143609</v>
      </c>
      <c r="I11" s="42">
        <v>174665</v>
      </c>
      <c r="J11" s="42">
        <v>44295</v>
      </c>
      <c r="K11" s="38">
        <f t="shared" si="1"/>
        <v>1113320</v>
      </c>
      <c r="L11" s="59"/>
      <c r="M11" s="59"/>
      <c r="N11" s="59"/>
    </row>
    <row r="12" spans="1:14" ht="16.5" customHeight="1">
      <c r="A12" s="22" t="s">
        <v>79</v>
      </c>
      <c r="B12" s="42">
        <v>12508</v>
      </c>
      <c r="C12" s="42">
        <v>10199</v>
      </c>
      <c r="D12" s="42">
        <v>14231</v>
      </c>
      <c r="E12" s="42">
        <v>8653</v>
      </c>
      <c r="F12" s="42">
        <v>8104</v>
      </c>
      <c r="G12" s="42">
        <v>7102</v>
      </c>
      <c r="H12" s="42">
        <v>7249</v>
      </c>
      <c r="I12" s="42">
        <v>9508</v>
      </c>
      <c r="J12" s="42">
        <v>1928</v>
      </c>
      <c r="K12" s="38">
        <f t="shared" si="1"/>
        <v>79482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137046</v>
      </c>
      <c r="C13" s="42">
        <f>+C11-C12</f>
        <v>106661</v>
      </c>
      <c r="D13" s="42">
        <f>+D11-D12</f>
        <v>150990</v>
      </c>
      <c r="E13" s="42">
        <f aca="true" t="shared" si="3" ref="E13:J13">+E11-E12</f>
        <v>71958</v>
      </c>
      <c r="F13" s="42">
        <f t="shared" si="3"/>
        <v>108992</v>
      </c>
      <c r="G13" s="42">
        <f t="shared" si="3"/>
        <v>114307</v>
      </c>
      <c r="H13" s="42">
        <f t="shared" si="3"/>
        <v>136360</v>
      </c>
      <c r="I13" s="42">
        <f t="shared" si="3"/>
        <v>165157</v>
      </c>
      <c r="J13" s="42">
        <f t="shared" si="3"/>
        <v>42367</v>
      </c>
      <c r="K13" s="38">
        <f t="shared" si="1"/>
        <v>1033838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1.121802423390002</v>
      </c>
      <c r="C18" s="39">
        <v>1.237668729594074</v>
      </c>
      <c r="D18" s="39">
        <v>1.098965243258413</v>
      </c>
      <c r="E18" s="39">
        <v>1.32867379057654</v>
      </c>
      <c r="F18" s="39">
        <v>1.029597871041528</v>
      </c>
      <c r="G18" s="39">
        <v>1.153819765616195</v>
      </c>
      <c r="H18" s="39">
        <v>1.139852527363907</v>
      </c>
      <c r="I18" s="39">
        <v>1.060810662365998</v>
      </c>
      <c r="J18" s="39">
        <v>1.043349976477369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839349.91</v>
      </c>
      <c r="C20" s="36">
        <f aca="true" t="shared" si="4" ref="C20:J20">SUM(C21:C30)</f>
        <v>821295.5399999999</v>
      </c>
      <c r="D20" s="36">
        <f t="shared" si="4"/>
        <v>1114792.71</v>
      </c>
      <c r="E20" s="36">
        <f t="shared" si="4"/>
        <v>583986.4700000001</v>
      </c>
      <c r="F20" s="36">
        <f t="shared" si="4"/>
        <v>674479.04</v>
      </c>
      <c r="G20" s="36">
        <f t="shared" si="4"/>
        <v>776425.3400000002</v>
      </c>
      <c r="H20" s="36">
        <f t="shared" si="4"/>
        <v>722771.8200000001</v>
      </c>
      <c r="I20" s="36">
        <f t="shared" si="4"/>
        <v>918150.2999999999</v>
      </c>
      <c r="J20" s="36">
        <f t="shared" si="4"/>
        <v>233778.12</v>
      </c>
      <c r="K20" s="36">
        <f aca="true" t="shared" si="5" ref="K20:K29">SUM(B20:J20)</f>
        <v>6685029.250000001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719413.2</v>
      </c>
      <c r="C21" s="58">
        <f>ROUND((C15+C16)*C7,2)</f>
        <v>632042.88</v>
      </c>
      <c r="D21" s="58">
        <f aca="true" t="shared" si="6" ref="D21:J21">ROUND((D15+D16)*D7,2)</f>
        <v>971167.06</v>
      </c>
      <c r="E21" s="58">
        <f t="shared" si="6"/>
        <v>417107.35</v>
      </c>
      <c r="F21" s="58">
        <f t="shared" si="6"/>
        <v>629174.97</v>
      </c>
      <c r="G21" s="58">
        <f t="shared" si="6"/>
        <v>644158.43</v>
      </c>
      <c r="H21" s="58">
        <f t="shared" si="6"/>
        <v>601426.68</v>
      </c>
      <c r="I21" s="58">
        <f t="shared" si="6"/>
        <v>757197.48</v>
      </c>
      <c r="J21" s="58">
        <f t="shared" si="6"/>
        <v>211881.15</v>
      </c>
      <c r="K21" s="30">
        <f t="shared" si="5"/>
        <v>5583569.200000001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87626.27</v>
      </c>
      <c r="C22" s="30">
        <f t="shared" si="7"/>
        <v>150216.83</v>
      </c>
      <c r="D22" s="30">
        <f t="shared" si="7"/>
        <v>96111.78</v>
      </c>
      <c r="E22" s="30">
        <f t="shared" si="7"/>
        <v>137092.25</v>
      </c>
      <c r="F22" s="30">
        <f t="shared" si="7"/>
        <v>18622.24</v>
      </c>
      <c r="G22" s="30">
        <f t="shared" si="7"/>
        <v>99084.3</v>
      </c>
      <c r="H22" s="30">
        <f t="shared" si="7"/>
        <v>84111.04</v>
      </c>
      <c r="I22" s="30">
        <f t="shared" si="7"/>
        <v>46045.68</v>
      </c>
      <c r="J22" s="30">
        <f t="shared" si="7"/>
        <v>9185.04</v>
      </c>
      <c r="K22" s="30">
        <f t="shared" si="5"/>
        <v>728095.4300000002</v>
      </c>
      <c r="L22"/>
      <c r="M22"/>
      <c r="N22"/>
    </row>
    <row r="23" spans="1:14" ht="16.5" customHeight="1">
      <c r="A23" s="18" t="s">
        <v>26</v>
      </c>
      <c r="B23" s="30">
        <v>28068.63</v>
      </c>
      <c r="C23" s="30">
        <v>33168.47</v>
      </c>
      <c r="D23" s="30">
        <v>39220.92</v>
      </c>
      <c r="E23" s="30">
        <v>22839.8</v>
      </c>
      <c r="F23" s="30">
        <v>23091.37</v>
      </c>
      <c r="G23" s="30">
        <v>29358.86</v>
      </c>
      <c r="H23" s="30">
        <v>31711.59</v>
      </c>
      <c r="I23" s="30">
        <v>37066.31</v>
      </c>
      <c r="J23" s="30">
        <v>10155.33</v>
      </c>
      <c r="K23" s="30">
        <f t="shared" si="5"/>
        <v>254681.27999999997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1219.89</v>
      </c>
      <c r="C26" s="30">
        <v>1192.66</v>
      </c>
      <c r="D26" s="30">
        <v>1620.17</v>
      </c>
      <c r="E26" s="30">
        <v>846.85</v>
      </c>
      <c r="F26" s="30">
        <v>980.27</v>
      </c>
      <c r="G26" s="30">
        <v>1127.31</v>
      </c>
      <c r="H26" s="30">
        <v>1048.35</v>
      </c>
      <c r="I26" s="30">
        <v>1334.26</v>
      </c>
      <c r="J26" s="30">
        <v>340.37</v>
      </c>
      <c r="K26" s="30">
        <f t="shared" si="5"/>
        <v>9710.130000000001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-42979.2</v>
      </c>
      <c r="C32" s="30">
        <f t="shared" si="8"/>
        <v>-46499.2</v>
      </c>
      <c r="D32" s="30">
        <f t="shared" si="8"/>
        <v>-1117567.43</v>
      </c>
      <c r="E32" s="30">
        <f t="shared" si="8"/>
        <v>-28622</v>
      </c>
      <c r="F32" s="30">
        <f t="shared" si="8"/>
        <v>-31922</v>
      </c>
      <c r="G32" s="30">
        <f t="shared" si="8"/>
        <v>-20420.4</v>
      </c>
      <c r="H32" s="30">
        <f t="shared" si="8"/>
        <v>-711471.2</v>
      </c>
      <c r="I32" s="30">
        <f t="shared" si="8"/>
        <v>-41848.4</v>
      </c>
      <c r="J32" s="30">
        <f t="shared" si="8"/>
        <v>-228329.71000000002</v>
      </c>
      <c r="K32" s="30">
        <f aca="true" t="shared" si="9" ref="K32:K40">SUM(B32:J32)</f>
        <v>-2269659.5399999996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-42979.2</v>
      </c>
      <c r="C33" s="30">
        <f t="shared" si="10"/>
        <v>-46499.2</v>
      </c>
      <c r="D33" s="30">
        <f t="shared" si="10"/>
        <v>-50173.2</v>
      </c>
      <c r="E33" s="30">
        <f t="shared" si="10"/>
        <v>-28622</v>
      </c>
      <c r="F33" s="30">
        <f t="shared" si="10"/>
        <v>-31922</v>
      </c>
      <c r="G33" s="30">
        <f t="shared" si="10"/>
        <v>-20420.4</v>
      </c>
      <c r="H33" s="30">
        <f t="shared" si="10"/>
        <v>-18471.2</v>
      </c>
      <c r="I33" s="30">
        <f t="shared" si="10"/>
        <v>-41848.4</v>
      </c>
      <c r="J33" s="30">
        <f t="shared" si="10"/>
        <v>-5557.2</v>
      </c>
      <c r="K33" s="30">
        <f t="shared" si="9"/>
        <v>-286492.8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-42979.2</v>
      </c>
      <c r="C34" s="30">
        <f t="shared" si="11"/>
        <v>-46499.2</v>
      </c>
      <c r="D34" s="30">
        <f t="shared" si="11"/>
        <v>-50173.2</v>
      </c>
      <c r="E34" s="30">
        <f t="shared" si="11"/>
        <v>-28622</v>
      </c>
      <c r="F34" s="30">
        <f t="shared" si="11"/>
        <v>-31922</v>
      </c>
      <c r="G34" s="30">
        <f t="shared" si="11"/>
        <v>-20420.4</v>
      </c>
      <c r="H34" s="30">
        <f t="shared" si="11"/>
        <v>-18471.2</v>
      </c>
      <c r="I34" s="30">
        <f t="shared" si="11"/>
        <v>-41848.4</v>
      </c>
      <c r="J34" s="30">
        <f t="shared" si="11"/>
        <v>-5557.2</v>
      </c>
      <c r="K34" s="30">
        <f t="shared" si="9"/>
        <v>-286492.8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796370.7100000001</v>
      </c>
      <c r="C55" s="27">
        <f t="shared" si="15"/>
        <v>774796.34</v>
      </c>
      <c r="D55" s="27">
        <f t="shared" si="15"/>
        <v>0</v>
      </c>
      <c r="E55" s="27">
        <f t="shared" si="15"/>
        <v>555364.4700000001</v>
      </c>
      <c r="F55" s="27">
        <f t="shared" si="15"/>
        <v>642557.04</v>
      </c>
      <c r="G55" s="27">
        <f t="shared" si="15"/>
        <v>756004.9400000002</v>
      </c>
      <c r="H55" s="27">
        <f t="shared" si="15"/>
        <v>11300.620000000112</v>
      </c>
      <c r="I55" s="27">
        <f t="shared" si="15"/>
        <v>876301.8999999999</v>
      </c>
      <c r="J55" s="27">
        <f t="shared" si="15"/>
        <v>5448.409999999974</v>
      </c>
      <c r="K55" s="20">
        <f>SUM(B55:J55)</f>
        <v>4418144.43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-2774.719999999972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-2774.719999999972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796370.71</v>
      </c>
      <c r="C61" s="10">
        <f t="shared" si="17"/>
        <v>774796.338279121</v>
      </c>
      <c r="D61" s="10">
        <f t="shared" si="17"/>
        <v>0</v>
      </c>
      <c r="E61" s="10">
        <f t="shared" si="17"/>
        <v>555364.47376991</v>
      </c>
      <c r="F61" s="10">
        <f t="shared" si="17"/>
        <v>642557.039598489</v>
      </c>
      <c r="G61" s="10">
        <f t="shared" si="17"/>
        <v>756004.9387118642</v>
      </c>
      <c r="H61" s="10">
        <f t="shared" si="17"/>
        <v>11300.621183648473</v>
      </c>
      <c r="I61" s="10">
        <f>SUM(I62:I74)</f>
        <v>876301.8999999999</v>
      </c>
      <c r="J61" s="10">
        <f t="shared" si="17"/>
        <v>5448.41285210487</v>
      </c>
      <c r="K61" s="5">
        <f>SUM(K62:K74)</f>
        <v>4418144.434395137</v>
      </c>
      <c r="L61" s="9"/>
    </row>
    <row r="62" spans="1:12" ht="16.5" customHeight="1">
      <c r="A62" s="7" t="s">
        <v>56</v>
      </c>
      <c r="B62" s="8">
        <v>696665.1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696665.1</v>
      </c>
      <c r="L62"/>
    </row>
    <row r="63" spans="1:12" ht="16.5" customHeight="1">
      <c r="A63" s="7" t="s">
        <v>57</v>
      </c>
      <c r="B63" s="8">
        <v>99705.61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99705.61</v>
      </c>
      <c r="L63"/>
    </row>
    <row r="64" spans="1:12" ht="16.5" customHeight="1">
      <c r="A64" s="7" t="s">
        <v>4</v>
      </c>
      <c r="B64" s="6">
        <v>0</v>
      </c>
      <c r="C64" s="8">
        <v>774796.338279121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774796.338279121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0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0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555364.47376991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555364.47376991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642557.039598489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642557.039598489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756004.9387118642</v>
      </c>
      <c r="H68" s="6">
        <v>0</v>
      </c>
      <c r="I68" s="6">
        <v>0</v>
      </c>
      <c r="J68" s="6">
        <v>0</v>
      </c>
      <c r="K68" s="5">
        <f t="shared" si="18"/>
        <v>756004.9387118642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11300.621183648473</v>
      </c>
      <c r="I69" s="6">
        <v>0</v>
      </c>
      <c r="J69" s="6">
        <v>0</v>
      </c>
      <c r="K69" s="5">
        <f t="shared" si="18"/>
        <v>11300.621183648473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332556.57</v>
      </c>
      <c r="J71" s="6">
        <v>0</v>
      </c>
      <c r="K71" s="5">
        <f t="shared" si="18"/>
        <v>332556.57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543745.33</v>
      </c>
      <c r="J72" s="6">
        <v>0</v>
      </c>
      <c r="K72" s="5">
        <f t="shared" si="18"/>
        <v>543745.33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5448.41285210487</v>
      </c>
      <c r="K73" s="5">
        <f t="shared" si="18"/>
        <v>5448.41285210487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2024-01-19T13:41:51Z</dcterms:modified>
  <cp:category/>
  <cp:version/>
  <cp:contentType/>
  <cp:contentStatus/>
</cp:coreProperties>
</file>