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<sst xmlns="http://schemas.openxmlformats.org/spreadsheetml/2006/main" count="83" uniqueCount="82">
  <si>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</si>
  <si>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</si>
  <si>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</si>
  <si>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</si>
  <si>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</si>
  <si>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</si>
  <si>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</si>
  <si>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</si>
  <si>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</si>
  <si>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</si>
  <si>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</si>
  <si>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</si>
  <si>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</si>
  <si>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</si>
  <si>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</si>
  <si>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</si>
  <si>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</si>
  <si>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</si>
  <si>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</si>
  <si>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</si>
  <si>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</si>
  <si>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</si>
  <si>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</si>
  <si>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</si>
  <si>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</si>
  <si>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</si>
  <si>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</si>
  <si>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</si>
  <si>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</si>
  <si>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</si>
  <si>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</si>
  <si>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</si>
  <si>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</si>
  <si>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</si>
  <si>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</si>
  <si>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</si>
  <si>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</si>
  <si>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</si>
  <si>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</si>
  <si>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</si>
  <si>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</si>
  <si>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</si>
  <si>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</si>
  <si>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</si>
  <si>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</si>
  <si>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</si>
  <si>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</si>
  <si>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</si>
  <si>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</si>
  <si>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</si>
  <si>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</si>
  <si>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</si>
  <si>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</si>
  <si>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</si>
  <si>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</si>
  <si>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</si>
  <si>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</si>
  <si>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</si>
  <si>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</si>
  <si>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</si>
  <si>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</si>
  <si>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</si>
  <si>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</si>
  <si>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</si>
  <si>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</si>
  <si>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</si>
  <si>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</si>
  <si>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</si>
  <si>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</si>
  <si>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</si>
  <si>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</si>
  <si>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</si>
  <si>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</si>
  <si>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</si>
  <si>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</si>
  <si>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</si>
  <si>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</si>
  <si>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</si>
  <si>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</si>
  <si>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</si>
  <si>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12/01/24 - VENCIMENTO 19/01/24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</si>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</sst>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282694</v>
      </c>
      <c r="C7" s="46">
        <f aca="true" t="shared" si="0" ref="C7:J7">+C8+C11</f>
        <v>225199</v>
      </c>
      <c r="D7" s="46">
        <f t="shared" si="0"/>
        <v>275558</v>
      </c>
      <c r="E7" s="46">
        <f t="shared" si="0"/>
        <v>159174</v>
      </c>
      <c r="F7" s="46">
        <f t="shared" si="0"/>
        <v>196048</v>
      </c>
      <c r="G7" s="46">
        <f t="shared" si="0"/>
        <v>193923</v>
      </c>
      <c r="H7" s="46">
        <f t="shared" si="0"/>
        <v>225113</v>
      </c>
      <c r="I7" s="46">
        <f t="shared" si="0"/>
        <v>312919</v>
      </c>
      <c r="J7" s="46">
        <f t="shared" si="0"/>
        <v>102446</v>
      </c>
      <c r="K7" s="38">
        <f aca="true" t="shared" si="1" ref="K7:K13">SUM(B7:J7)</f>
        <v>1973074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14225</v>
      </c>
      <c r="C8" s="44">
        <f t="shared" si="2"/>
        <v>13723</v>
      </c>
      <c r="D8" s="44">
        <f t="shared" si="2"/>
        <v>13501</v>
      </c>
      <c r="E8" s="44">
        <f t="shared" si="2"/>
        <v>9237</v>
      </c>
      <c r="F8" s="44">
        <f t="shared" si="2"/>
        <v>9982</v>
      </c>
      <c r="G8" s="44">
        <f t="shared" si="2"/>
        <v>5514</v>
      </c>
      <c r="H8" s="44">
        <f t="shared" si="2"/>
        <v>4832</v>
      </c>
      <c r="I8" s="44">
        <f t="shared" si="2"/>
        <v>13866</v>
      </c>
      <c r="J8" s="44">
        <f t="shared" si="2"/>
        <v>2610</v>
      </c>
      <c r="K8" s="38">
        <f t="shared" si="1"/>
        <v>87490</v>
      </c>
      <c r="L8"/>
      <c r="M8"/>
      <c r="N8"/>
    </row>
    <row r="9" spans="1:14" ht="16.5" customHeight="1">
      <c r="A9" s="22" t="s">
        <v>32</v>
      </c>
      <c r="B9" s="44">
        <v>14180</v>
      </c>
      <c r="C9" s="44">
        <v>13720</v>
      </c>
      <c r="D9" s="44">
        <v>13501</v>
      </c>
      <c r="E9" s="44">
        <v>9024</v>
      </c>
      <c r="F9" s="44">
        <v>9969</v>
      </c>
      <c r="G9" s="44">
        <v>5513</v>
      </c>
      <c r="H9" s="44">
        <v>4832</v>
      </c>
      <c r="I9" s="44">
        <v>13807</v>
      </c>
      <c r="J9" s="44">
        <v>2610</v>
      </c>
      <c r="K9" s="38">
        <f t="shared" si="1"/>
        <v>87156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3</v>
      </c>
      <c r="D10" s="44">
        <v>0</v>
      </c>
      <c r="E10" s="44">
        <v>213</v>
      </c>
      <c r="F10" s="44">
        <v>13</v>
      </c>
      <c r="G10" s="44">
        <v>1</v>
      </c>
      <c r="H10" s="44">
        <v>0</v>
      </c>
      <c r="I10" s="44">
        <v>59</v>
      </c>
      <c r="J10" s="44">
        <v>0</v>
      </c>
      <c r="K10" s="38">
        <f t="shared" si="1"/>
        <v>334</v>
      </c>
      <c r="L10"/>
      <c r="M10"/>
      <c r="N10"/>
    </row>
    <row r="11" spans="1:14" ht="16.5" customHeight="1">
      <c r="A11" s="43" t="s">
        <v>67</v>
      </c>
      <c r="B11" s="42">
        <v>268469</v>
      </c>
      <c r="C11" s="42">
        <v>211476</v>
      </c>
      <c r="D11" s="42">
        <v>262057</v>
      </c>
      <c r="E11" s="42">
        <v>149937</v>
      </c>
      <c r="F11" s="42">
        <v>186066</v>
      </c>
      <c r="G11" s="42">
        <v>188409</v>
      </c>
      <c r="H11" s="42">
        <v>220281</v>
      </c>
      <c r="I11" s="42">
        <v>299053</v>
      </c>
      <c r="J11" s="42">
        <v>99836</v>
      </c>
      <c r="K11" s="38">
        <f t="shared" si="1"/>
        <v>1885584</v>
      </c>
      <c r="L11" s="59"/>
      <c r="M11" s="59"/>
      <c r="N11" s="59"/>
    </row>
    <row r="12" spans="1:14" ht="16.5" customHeight="1">
      <c r="A12" s="22" t="s">
        <v>79</v>
      </c>
      <c r="B12" s="42">
        <v>20040</v>
      </c>
      <c r="C12" s="42">
        <v>17260</v>
      </c>
      <c r="D12" s="42">
        <v>22365</v>
      </c>
      <c r="E12" s="42">
        <v>14823</v>
      </c>
      <c r="F12" s="42">
        <v>11926</v>
      </c>
      <c r="G12" s="42">
        <v>11216</v>
      </c>
      <c r="H12" s="42">
        <v>11871</v>
      </c>
      <c r="I12" s="42">
        <v>17023</v>
      </c>
      <c r="J12" s="42">
        <v>4473</v>
      </c>
      <c r="K12" s="38">
        <f t="shared" si="1"/>
        <v>130997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248429</v>
      </c>
      <c r="C13" s="42">
        <f>+C11-C12</f>
        <v>194216</v>
      </c>
      <c r="D13" s="42">
        <f>+D11-D12</f>
        <v>239692</v>
      </c>
      <c r="E13" s="42">
        <f aca="true" t="shared" si="3" ref="E13:J13">+E11-E12</f>
        <v>135114</v>
      </c>
      <c r="F13" s="42">
        <f t="shared" si="3"/>
        <v>174140</v>
      </c>
      <c r="G13" s="42">
        <f t="shared" si="3"/>
        <v>177193</v>
      </c>
      <c r="H13" s="42">
        <f t="shared" si="3"/>
        <v>208410</v>
      </c>
      <c r="I13" s="42">
        <f t="shared" si="3"/>
        <v>282030</v>
      </c>
      <c r="J13" s="42">
        <f t="shared" si="3"/>
        <v>95363</v>
      </c>
      <c r="K13" s="38">
        <f t="shared" si="1"/>
        <v>1754587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1.136217682450236</v>
      </c>
      <c r="C18" s="39">
        <v>1.234917267700799</v>
      </c>
      <c r="D18" s="39">
        <v>1.124760249210933</v>
      </c>
      <c r="E18" s="39">
        <v>1.385930220608652</v>
      </c>
      <c r="F18" s="39">
        <v>1.0453098785305</v>
      </c>
      <c r="G18" s="39">
        <v>1.141239150679542</v>
      </c>
      <c r="H18" s="39">
        <v>1.151111365714121</v>
      </c>
      <c r="I18" s="39">
        <v>1.05662490100845</v>
      </c>
      <c r="J18" s="39">
        <v>1.069667245646315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1508537.7799999996</v>
      </c>
      <c r="C20" s="36">
        <f aca="true" t="shared" si="4" ref="C20:J20">SUM(C21:C30)</f>
        <v>1433928.4500000004</v>
      </c>
      <c r="D20" s="36">
        <f t="shared" si="4"/>
        <v>1768906.29</v>
      </c>
      <c r="E20" s="36">
        <f t="shared" si="4"/>
        <v>1101690.37</v>
      </c>
      <c r="F20" s="36">
        <f t="shared" si="4"/>
        <v>1076320.3100000003</v>
      </c>
      <c r="G20" s="36">
        <f t="shared" si="4"/>
        <v>1172915.5799999998</v>
      </c>
      <c r="H20" s="36">
        <f t="shared" si="4"/>
        <v>1098101.85</v>
      </c>
      <c r="I20" s="36">
        <f t="shared" si="4"/>
        <v>1500481.4000000001</v>
      </c>
      <c r="J20" s="36">
        <f t="shared" si="4"/>
        <v>532099.9500000001</v>
      </c>
      <c r="K20" s="36">
        <f aca="true" t="shared" si="5" ref="K20:K29">SUM(B20:J20)</f>
        <v>11192981.98</v>
      </c>
      <c r="L20"/>
      <c r="M20"/>
      <c r="N20"/>
    </row>
    <row r="21" spans="1:14" ht="16.5" customHeight="1">
      <c r="A21" s="35" t="s">
        <v>28</v>
      </c>
      <c r="B21" s="58">
        <f>ROUND((B15+B16)*B7,2)</f>
        <v>1276335.14</v>
      </c>
      <c r="C21" s="58">
        <f>ROUND((C15+C16)*C7,2)</f>
        <v>1116987.04</v>
      </c>
      <c r="D21" s="58">
        <f aca="true" t="shared" si="6" ref="D21:J21">ROUND((D15+D16)*D7,2)</f>
        <v>1515155.66</v>
      </c>
      <c r="E21" s="58">
        <f t="shared" si="6"/>
        <v>760947.22</v>
      </c>
      <c r="F21" s="58">
        <f t="shared" si="6"/>
        <v>991826.44</v>
      </c>
      <c r="G21" s="58">
        <f t="shared" si="6"/>
        <v>991004.71</v>
      </c>
      <c r="H21" s="58">
        <f t="shared" si="6"/>
        <v>915984.8</v>
      </c>
      <c r="I21" s="58">
        <f t="shared" si="6"/>
        <v>1286159.67</v>
      </c>
      <c r="J21" s="58">
        <f t="shared" si="6"/>
        <v>476455.86</v>
      </c>
      <c r="K21" s="30">
        <f t="shared" si="5"/>
        <v>9330856.54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173859.41</v>
      </c>
      <c r="C22" s="30">
        <f t="shared" si="7"/>
        <v>262399.54</v>
      </c>
      <c r="D22" s="30">
        <f t="shared" si="7"/>
        <v>189031.2</v>
      </c>
      <c r="E22" s="30">
        <f t="shared" si="7"/>
        <v>293672.53</v>
      </c>
      <c r="F22" s="30">
        <f t="shared" si="7"/>
        <v>44939.54</v>
      </c>
      <c r="G22" s="30">
        <f t="shared" si="7"/>
        <v>139968.66</v>
      </c>
      <c r="H22" s="30">
        <f t="shared" si="7"/>
        <v>138415.71</v>
      </c>
      <c r="I22" s="30">
        <f t="shared" si="7"/>
        <v>72828.66</v>
      </c>
      <c r="J22" s="30">
        <f t="shared" si="7"/>
        <v>33193.37</v>
      </c>
      <c r="K22" s="30">
        <f t="shared" si="5"/>
        <v>1348308.6199999999</v>
      </c>
      <c r="L22"/>
      <c r="M22"/>
      <c r="N22"/>
    </row>
    <row r="23" spans="1:14" ht="16.5" customHeight="1">
      <c r="A23" s="18" t="s">
        <v>26</v>
      </c>
      <c r="B23" s="30">
        <v>53948.93</v>
      </c>
      <c r="C23" s="30">
        <v>48562.86</v>
      </c>
      <c r="D23" s="30">
        <v>56437.37</v>
      </c>
      <c r="E23" s="30">
        <v>39968.34</v>
      </c>
      <c r="F23" s="30">
        <v>35963.87</v>
      </c>
      <c r="G23" s="30">
        <v>38178.36</v>
      </c>
      <c r="H23" s="30">
        <v>38227.85</v>
      </c>
      <c r="I23" s="30">
        <v>63786.84</v>
      </c>
      <c r="J23" s="30">
        <v>19749.8</v>
      </c>
      <c r="K23" s="30">
        <f t="shared" si="5"/>
        <v>394824.2199999999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1372.38</v>
      </c>
      <c r="C26" s="30">
        <v>1304.31</v>
      </c>
      <c r="D26" s="30">
        <v>1609.28</v>
      </c>
      <c r="E26" s="30">
        <v>1002.06</v>
      </c>
      <c r="F26" s="30">
        <v>980.27</v>
      </c>
      <c r="G26" s="30">
        <v>1067.41</v>
      </c>
      <c r="H26" s="30">
        <v>999.33</v>
      </c>
      <c r="I26" s="30">
        <v>1366.93</v>
      </c>
      <c r="J26" s="30">
        <v>484.69</v>
      </c>
      <c r="K26" s="30">
        <f t="shared" si="5"/>
        <v>10186.660000000002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71504.85</v>
      </c>
      <c r="J29" s="30">
        <v>0</v>
      </c>
      <c r="K29" s="30">
        <f t="shared" si="5"/>
        <v>71504.85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-126310.81999999999</v>
      </c>
      <c r="C32" s="30">
        <f t="shared" si="8"/>
        <v>-66918.81</v>
      </c>
      <c r="D32" s="30">
        <f t="shared" si="8"/>
        <v>-93538.47999999998</v>
      </c>
      <c r="E32" s="30">
        <f t="shared" si="8"/>
        <v>-124135.75</v>
      </c>
      <c r="F32" s="30">
        <f t="shared" si="8"/>
        <v>-61561.81</v>
      </c>
      <c r="G32" s="30">
        <f t="shared" si="8"/>
        <v>-141494.37</v>
      </c>
      <c r="H32" s="30">
        <f t="shared" si="8"/>
        <v>-26145.28</v>
      </c>
      <c r="I32" s="30">
        <f t="shared" si="8"/>
        <v>-68373.34</v>
      </c>
      <c r="J32" s="30">
        <f t="shared" si="8"/>
        <v>-26085.299999999974</v>
      </c>
      <c r="K32" s="30">
        <f aca="true" t="shared" si="9" ref="K32:K42">SUM(B32:J32)</f>
        <v>-734563.96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-92663.37</v>
      </c>
      <c r="C33" s="30">
        <f t="shared" si="10"/>
        <v>-64202.41</v>
      </c>
      <c r="D33" s="30">
        <f t="shared" si="10"/>
        <v>-70144.25</v>
      </c>
      <c r="E33" s="30">
        <f t="shared" si="10"/>
        <v>-74635.75</v>
      </c>
      <c r="F33" s="30">
        <f t="shared" si="10"/>
        <v>-43863.6</v>
      </c>
      <c r="G33" s="30">
        <f t="shared" si="10"/>
        <v>-55791.91</v>
      </c>
      <c r="H33" s="30">
        <f t="shared" si="10"/>
        <v>-26145.28</v>
      </c>
      <c r="I33" s="30">
        <f t="shared" si="10"/>
        <v>-68373.34</v>
      </c>
      <c r="J33" s="30">
        <f t="shared" si="10"/>
        <v>-13835.58</v>
      </c>
      <c r="K33" s="30">
        <f t="shared" si="9"/>
        <v>-509655.49000000005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-62392</v>
      </c>
      <c r="C34" s="30">
        <f t="shared" si="11"/>
        <v>-60368</v>
      </c>
      <c r="D34" s="30">
        <f t="shared" si="11"/>
        <v>-59404.4</v>
      </c>
      <c r="E34" s="30">
        <f t="shared" si="11"/>
        <v>-39705.6</v>
      </c>
      <c r="F34" s="30">
        <f t="shared" si="11"/>
        <v>-43863.6</v>
      </c>
      <c r="G34" s="30">
        <f t="shared" si="11"/>
        <v>-24257.2</v>
      </c>
      <c r="H34" s="30">
        <f t="shared" si="11"/>
        <v>-21260.8</v>
      </c>
      <c r="I34" s="30">
        <f t="shared" si="11"/>
        <v>-60750.8</v>
      </c>
      <c r="J34" s="30">
        <f t="shared" si="11"/>
        <v>-11484</v>
      </c>
      <c r="K34" s="30">
        <f t="shared" si="9"/>
        <v>-383486.39999999997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-30271.37</v>
      </c>
      <c r="C37" s="30">
        <v>-3834.41</v>
      </c>
      <c r="D37" s="30">
        <v>-10739.85</v>
      </c>
      <c r="E37" s="30">
        <v>-34930.15</v>
      </c>
      <c r="F37" s="26">
        <v>0</v>
      </c>
      <c r="G37" s="30">
        <v>-31534.71</v>
      </c>
      <c r="H37" s="30">
        <v>-4884.48</v>
      </c>
      <c r="I37" s="30">
        <v>-7622.54</v>
      </c>
      <c r="J37" s="30">
        <v>-2351.58</v>
      </c>
      <c r="K37" s="30">
        <f t="shared" si="9"/>
        <v>-126169.08999999998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-33647.45</v>
      </c>
      <c r="C38" s="27">
        <f t="shared" si="12"/>
        <v>-2716.4</v>
      </c>
      <c r="D38" s="27">
        <f t="shared" si="12"/>
        <v>-23394.22999999998</v>
      </c>
      <c r="E38" s="27">
        <f t="shared" si="12"/>
        <v>-49500</v>
      </c>
      <c r="F38" s="27">
        <f t="shared" si="12"/>
        <v>-17698.21</v>
      </c>
      <c r="G38" s="27">
        <f t="shared" si="12"/>
        <v>-85702.46</v>
      </c>
      <c r="H38" s="27">
        <f t="shared" si="12"/>
        <v>0</v>
      </c>
      <c r="I38" s="27">
        <f t="shared" si="12"/>
        <v>0</v>
      </c>
      <c r="J38" s="27">
        <f t="shared" si="12"/>
        <v>-12249.719999999972</v>
      </c>
      <c r="K38" s="30">
        <f t="shared" si="9"/>
        <v>-224908.46999999997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-10547.45</v>
      </c>
      <c r="C40" s="27">
        <v>-2716.4</v>
      </c>
      <c r="D40" s="27">
        <v>0</v>
      </c>
      <c r="E40" s="27">
        <v>0</v>
      </c>
      <c r="F40" s="27">
        <v>-17698.21</v>
      </c>
      <c r="G40" s="27">
        <v>-79102.46</v>
      </c>
      <c r="H40" s="27">
        <v>0</v>
      </c>
      <c r="I40" s="27">
        <v>0</v>
      </c>
      <c r="J40" s="27">
        <v>-5477.21</v>
      </c>
      <c r="K40" s="30">
        <f t="shared" si="9"/>
        <v>-115541.73000000001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-23100</v>
      </c>
      <c r="C42" s="17">
        <v>0</v>
      </c>
      <c r="D42" s="17">
        <v>0</v>
      </c>
      <c r="E42" s="17">
        <v>-49500</v>
      </c>
      <c r="F42" s="17">
        <v>0</v>
      </c>
      <c r="G42" s="17">
        <v>-6600</v>
      </c>
      <c r="H42" s="17">
        <v>0</v>
      </c>
      <c r="I42" s="17">
        <v>0</v>
      </c>
      <c r="J42" s="17">
        <v>0</v>
      </c>
      <c r="K42" s="30">
        <f t="shared" si="9"/>
        <v>-79200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1382226.9599999995</v>
      </c>
      <c r="C55" s="27">
        <f t="shared" si="15"/>
        <v>1367009.6400000004</v>
      </c>
      <c r="D55" s="27">
        <f t="shared" si="15"/>
        <v>1675367.81</v>
      </c>
      <c r="E55" s="27">
        <f t="shared" si="15"/>
        <v>977554.6200000001</v>
      </c>
      <c r="F55" s="27">
        <f t="shared" si="15"/>
        <v>1014758.5000000002</v>
      </c>
      <c r="G55" s="27">
        <f t="shared" si="15"/>
        <v>1031421.2099999998</v>
      </c>
      <c r="H55" s="27">
        <f t="shared" si="15"/>
        <v>1071956.57</v>
      </c>
      <c r="I55" s="27">
        <f t="shared" si="15"/>
        <v>1432108.06</v>
      </c>
      <c r="J55" s="27">
        <f t="shared" si="15"/>
        <v>506014.6500000001</v>
      </c>
      <c r="K55" s="20">
        <f>SUM(B55:J55)</f>
        <v>10458418.020000001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1382226.96</v>
      </c>
      <c r="C61" s="10">
        <f t="shared" si="17"/>
        <v>1367009.64</v>
      </c>
      <c r="D61" s="10">
        <f t="shared" si="17"/>
        <v>1675367.81</v>
      </c>
      <c r="E61" s="10">
        <f t="shared" si="17"/>
        <v>977554.62</v>
      </c>
      <c r="F61" s="10">
        <f t="shared" si="17"/>
        <v>1014758.5</v>
      </c>
      <c r="G61" s="10">
        <f t="shared" si="17"/>
        <v>1031421.21</v>
      </c>
      <c r="H61" s="10">
        <f t="shared" si="17"/>
        <v>1071956.57</v>
      </c>
      <c r="I61" s="10">
        <f>SUM(I62:I74)</f>
        <v>1432108.0699999998</v>
      </c>
      <c r="J61" s="10">
        <f t="shared" si="17"/>
        <v>506014.65</v>
      </c>
      <c r="K61" s="5">
        <f>SUM(K62:K74)</f>
        <v>10458418.030000001</v>
      </c>
      <c r="L61" s="9"/>
    </row>
    <row r="62" spans="1:12" ht="16.5" customHeight="1">
      <c r="A62" s="7" t="s">
        <v>56</v>
      </c>
      <c r="B62" s="8">
        <v>1208204.59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1208204.59</v>
      </c>
      <c r="L62"/>
    </row>
    <row r="63" spans="1:12" ht="16.5" customHeight="1">
      <c r="A63" s="7" t="s">
        <v>57</v>
      </c>
      <c r="B63" s="8">
        <v>174022.37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174022.37</v>
      </c>
      <c r="L63"/>
    </row>
    <row r="64" spans="1:12" ht="16.5" customHeight="1">
      <c r="A64" s="7" t="s">
        <v>4</v>
      </c>
      <c r="B64" s="6">
        <v>0</v>
      </c>
      <c r="C64" s="8">
        <v>1367009.64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1367009.64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1675367.81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1675367.81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977554.62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977554.62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1014758.5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1014758.5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1031421.21</v>
      </c>
      <c r="H68" s="6">
        <v>0</v>
      </c>
      <c r="I68" s="6">
        <v>0</v>
      </c>
      <c r="J68" s="6">
        <v>0</v>
      </c>
      <c r="K68" s="5">
        <f t="shared" si="18"/>
        <v>1031421.21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1071956.57</v>
      </c>
      <c r="I69" s="6">
        <v>0</v>
      </c>
      <c r="J69" s="6">
        <v>0</v>
      </c>
      <c r="K69" s="5">
        <f t="shared" si="18"/>
        <v>1071956.57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653184.49</v>
      </c>
      <c r="J71" s="6">
        <v>0</v>
      </c>
      <c r="K71" s="5">
        <f t="shared" si="18"/>
        <v>653184.49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778923.58</v>
      </c>
      <c r="J72" s="6">
        <v>0</v>
      </c>
      <c r="K72" s="5">
        <f t="shared" si="18"/>
        <v>778923.58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506014.65</v>
      </c>
      <c r="K73" s="5">
        <f t="shared" si="18"/>
        <v>506014.65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2024-01-19T13:40:14Z</dcterms:modified>
  <cp:category/>
  <cp:version/>
  <cp:contentType/>
  <cp:contentStatus/>
</cp:coreProperties>
</file>