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<sst xmlns="http://schemas.openxmlformats.org/spreadsheetml/2006/main" count="83" uniqueCount="82">
  <si>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</si>
  <si>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</si>
  <si>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</si>
  <si>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</si>
  <si>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</si>
  <si>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</si>
  <si>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</si>
  <si>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</si>
  <si>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</si>
  <si>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</si>
  <si>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</si>
  <si>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</si>
  <si>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</si>
  <si>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</si>
  <si>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</si>
  <si>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</si>
  <si>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</si>
  <si>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</si>
  <si>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</si>
  <si>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</si>
  <si>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</si>
  <si>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</si>
  <si>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</si>
  <si>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</si>
  <si>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</si>
  <si>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</si>
  <si>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</si>
  <si>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</si>
  <si>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</si>
  <si>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</si>
  <si>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</si>
  <si>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</si>
  <si>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</si>
  <si>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</si>
  <si>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</si>
  <si>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</si>
  <si>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</si>
  <si>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</si>
  <si>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</si>
  <si>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</si>
  <si>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</si>
  <si>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</si>
  <si>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</si>
  <si>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</si>
  <si>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</si>
  <si>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</si>
  <si>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</si>
  <si>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</si>
  <si>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</si>
  <si>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</si>
  <si>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</si>
  <si>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</si>
  <si>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</si>
  <si>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</si>
  <si>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</si>
  <si>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</si>
  <si>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</si>
  <si>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</si>
  <si>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</si>
  <si>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</si>
  <si>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</si>
  <si>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</si>
  <si>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</si>
  <si>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</si>
  <si>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</si>
  <si>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</si>
  <si>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</si>
  <si>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</si>
  <si>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</si>
  <si>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</si>
  <si>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</si>
  <si>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</si>
  <si>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</si>
  <si>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</si>
  <si>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</si>
  <si>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</si>
  <si>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</si>
  <si>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</si>
  <si>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</si>
  <si>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</si>
  <si>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11/01/24 - VENCIMENTO 18/01/24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</si>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</sst>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295899</v>
      </c>
      <c r="C7" s="46">
        <f aca="true" t="shared" si="0" ref="C7:J7">+C8+C11</f>
        <v>233954</v>
      </c>
      <c r="D7" s="46">
        <f t="shared" si="0"/>
        <v>286255</v>
      </c>
      <c r="E7" s="46">
        <f t="shared" si="0"/>
        <v>164686</v>
      </c>
      <c r="F7" s="46">
        <f t="shared" si="0"/>
        <v>208199</v>
      </c>
      <c r="G7" s="46">
        <f t="shared" si="0"/>
        <v>203092</v>
      </c>
      <c r="H7" s="46">
        <f t="shared" si="0"/>
        <v>231775</v>
      </c>
      <c r="I7" s="46">
        <f t="shared" si="0"/>
        <v>328322</v>
      </c>
      <c r="J7" s="46">
        <f t="shared" si="0"/>
        <v>108606</v>
      </c>
      <c r="K7" s="38">
        <f aca="true" t="shared" si="1" ref="K7:K13">SUM(B7:J7)</f>
        <v>2060788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14711</v>
      </c>
      <c r="C8" s="44">
        <f t="shared" si="2"/>
        <v>14231</v>
      </c>
      <c r="D8" s="44">
        <f t="shared" si="2"/>
        <v>13733</v>
      </c>
      <c r="E8" s="44">
        <f t="shared" si="2"/>
        <v>9888</v>
      </c>
      <c r="F8" s="44">
        <f t="shared" si="2"/>
        <v>10692</v>
      </c>
      <c r="G8" s="44">
        <f t="shared" si="2"/>
        <v>5781</v>
      </c>
      <c r="H8" s="44">
        <f t="shared" si="2"/>
        <v>5002</v>
      </c>
      <c r="I8" s="44">
        <f t="shared" si="2"/>
        <v>14636</v>
      </c>
      <c r="J8" s="44">
        <f t="shared" si="2"/>
        <v>2944</v>
      </c>
      <c r="K8" s="38">
        <f t="shared" si="1"/>
        <v>91618</v>
      </c>
      <c r="L8"/>
      <c r="M8"/>
      <c r="N8"/>
    </row>
    <row r="9" spans="1:14" ht="16.5" customHeight="1">
      <c r="A9" s="22" t="s">
        <v>32</v>
      </c>
      <c r="B9" s="44">
        <v>14658</v>
      </c>
      <c r="C9" s="44">
        <v>14231</v>
      </c>
      <c r="D9" s="44">
        <v>13733</v>
      </c>
      <c r="E9" s="44">
        <v>9610</v>
      </c>
      <c r="F9" s="44">
        <v>10681</v>
      </c>
      <c r="G9" s="44">
        <v>5779</v>
      </c>
      <c r="H9" s="44">
        <v>5002</v>
      </c>
      <c r="I9" s="44">
        <v>14561</v>
      </c>
      <c r="J9" s="44">
        <v>2944</v>
      </c>
      <c r="K9" s="38">
        <f t="shared" si="1"/>
        <v>91199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0</v>
      </c>
      <c r="D10" s="44">
        <v>0</v>
      </c>
      <c r="E10" s="44">
        <v>278</v>
      </c>
      <c r="F10" s="44">
        <v>11</v>
      </c>
      <c r="G10" s="44">
        <v>2</v>
      </c>
      <c r="H10" s="44">
        <v>0</v>
      </c>
      <c r="I10" s="44">
        <v>75</v>
      </c>
      <c r="J10" s="44">
        <v>0</v>
      </c>
      <c r="K10" s="38">
        <f t="shared" si="1"/>
        <v>419</v>
      </c>
      <c r="L10"/>
      <c r="M10"/>
      <c r="N10"/>
    </row>
    <row r="11" spans="1:14" ht="16.5" customHeight="1">
      <c r="A11" s="43" t="s">
        <v>67</v>
      </c>
      <c r="B11" s="42">
        <v>281188</v>
      </c>
      <c r="C11" s="42">
        <v>219723</v>
      </c>
      <c r="D11" s="42">
        <v>272522</v>
      </c>
      <c r="E11" s="42">
        <v>154798</v>
      </c>
      <c r="F11" s="42">
        <v>197507</v>
      </c>
      <c r="G11" s="42">
        <v>197311</v>
      </c>
      <c r="H11" s="42">
        <v>226773</v>
      </c>
      <c r="I11" s="42">
        <v>313686</v>
      </c>
      <c r="J11" s="42">
        <v>105662</v>
      </c>
      <c r="K11" s="38">
        <f t="shared" si="1"/>
        <v>1969170</v>
      </c>
      <c r="L11" s="59"/>
      <c r="M11" s="59"/>
      <c r="N11" s="59"/>
    </row>
    <row r="12" spans="1:14" ht="16.5" customHeight="1">
      <c r="A12" s="22" t="s">
        <v>79</v>
      </c>
      <c r="B12" s="42">
        <v>20983</v>
      </c>
      <c r="C12" s="42">
        <v>17118</v>
      </c>
      <c r="D12" s="42">
        <v>22322</v>
      </c>
      <c r="E12" s="42">
        <v>14870</v>
      </c>
      <c r="F12" s="42">
        <v>12599</v>
      </c>
      <c r="G12" s="42">
        <v>11619</v>
      </c>
      <c r="H12" s="42">
        <v>12142</v>
      </c>
      <c r="I12" s="42">
        <v>17381</v>
      </c>
      <c r="J12" s="42">
        <v>4583</v>
      </c>
      <c r="K12" s="38">
        <f t="shared" si="1"/>
        <v>133617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260205</v>
      </c>
      <c r="C13" s="42">
        <f>+C11-C12</f>
        <v>202605</v>
      </c>
      <c r="D13" s="42">
        <f>+D11-D12</f>
        <v>250200</v>
      </c>
      <c r="E13" s="42">
        <f aca="true" t="shared" si="3" ref="E13:J13">+E11-E12</f>
        <v>139928</v>
      </c>
      <c r="F13" s="42">
        <f t="shared" si="3"/>
        <v>184908</v>
      </c>
      <c r="G13" s="42">
        <f t="shared" si="3"/>
        <v>185692</v>
      </c>
      <c r="H13" s="42">
        <f t="shared" si="3"/>
        <v>214631</v>
      </c>
      <c r="I13" s="42">
        <f t="shared" si="3"/>
        <v>296305</v>
      </c>
      <c r="J13" s="42">
        <f t="shared" si="3"/>
        <v>101079</v>
      </c>
      <c r="K13" s="38">
        <f t="shared" si="1"/>
        <v>1835553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1.098129559332091</v>
      </c>
      <c r="C18" s="39">
        <v>1.203584341157341</v>
      </c>
      <c r="D18" s="39">
        <v>1.090689171414136</v>
      </c>
      <c r="E18" s="39">
        <v>1.347026389018239</v>
      </c>
      <c r="F18" s="39">
        <v>0.989130853537064</v>
      </c>
      <c r="G18" s="39">
        <v>1.111412978341158</v>
      </c>
      <c r="H18" s="39">
        <v>1.112241063168821</v>
      </c>
      <c r="I18" s="39">
        <v>1.025297542138353</v>
      </c>
      <c r="J18" s="39">
        <v>1.014833824527979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1526152.99</v>
      </c>
      <c r="C20" s="36">
        <f aca="true" t="shared" si="4" ref="C20:J20">SUM(C21:C30)</f>
        <v>1451030.4000000001</v>
      </c>
      <c r="D20" s="36">
        <f t="shared" si="4"/>
        <v>1781219.0300000003</v>
      </c>
      <c r="E20" s="36">
        <f t="shared" si="4"/>
        <v>1106967.83</v>
      </c>
      <c r="F20" s="36">
        <f t="shared" si="4"/>
        <v>1081800.2700000003</v>
      </c>
      <c r="G20" s="36">
        <f t="shared" si="4"/>
        <v>1195605.19</v>
      </c>
      <c r="H20" s="36">
        <f t="shared" si="4"/>
        <v>1092594.2399999998</v>
      </c>
      <c r="I20" s="36">
        <f t="shared" si="4"/>
        <v>1521398.73</v>
      </c>
      <c r="J20" s="36">
        <f t="shared" si="4"/>
        <v>534599.0800000001</v>
      </c>
      <c r="K20" s="36">
        <f aca="true" t="shared" si="5" ref="K20:K29">SUM(B20:J20)</f>
        <v>11291367.760000002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1335954.4</v>
      </c>
      <c r="C21" s="58">
        <f>ROUND((C15+C16)*C7,2)</f>
        <v>1160411.84</v>
      </c>
      <c r="D21" s="58">
        <f aca="true" t="shared" si="6" ref="D21:J21">ROUND((D15+D16)*D7,2)</f>
        <v>1573973.12</v>
      </c>
      <c r="E21" s="58">
        <f t="shared" si="6"/>
        <v>787297.89</v>
      </c>
      <c r="F21" s="58">
        <f t="shared" si="6"/>
        <v>1053299.56</v>
      </c>
      <c r="G21" s="58">
        <f t="shared" si="6"/>
        <v>1037861.05</v>
      </c>
      <c r="H21" s="58">
        <f t="shared" si="6"/>
        <v>943092.48</v>
      </c>
      <c r="I21" s="58">
        <f t="shared" si="6"/>
        <v>1349469.08</v>
      </c>
      <c r="J21" s="58">
        <f t="shared" si="6"/>
        <v>505104.78</v>
      </c>
      <c r="K21" s="30">
        <f t="shared" si="5"/>
        <v>9746464.2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131096.62</v>
      </c>
      <c r="C22" s="30">
        <f t="shared" si="7"/>
        <v>236241.68</v>
      </c>
      <c r="D22" s="30">
        <f t="shared" si="7"/>
        <v>142742.32</v>
      </c>
      <c r="E22" s="30">
        <f t="shared" si="7"/>
        <v>273213.14</v>
      </c>
      <c r="F22" s="30">
        <f t="shared" si="7"/>
        <v>-11448.47</v>
      </c>
      <c r="G22" s="30">
        <f t="shared" si="7"/>
        <v>115631.19</v>
      </c>
      <c r="H22" s="30">
        <f t="shared" si="7"/>
        <v>105853.7</v>
      </c>
      <c r="I22" s="30">
        <f t="shared" si="7"/>
        <v>34138.25</v>
      </c>
      <c r="J22" s="30">
        <f t="shared" si="7"/>
        <v>7492.64</v>
      </c>
      <c r="K22" s="30">
        <f t="shared" si="5"/>
        <v>1034961.07</v>
      </c>
      <c r="L22"/>
      <c r="M22"/>
      <c r="N22"/>
    </row>
    <row r="23" spans="1:14" ht="16.5" customHeight="1">
      <c r="A23" s="18" t="s">
        <v>26</v>
      </c>
      <c r="B23" s="30">
        <v>54702.22</v>
      </c>
      <c r="C23" s="30">
        <v>48392.43</v>
      </c>
      <c r="D23" s="30">
        <v>56224.25</v>
      </c>
      <c r="E23" s="30">
        <v>39357.25</v>
      </c>
      <c r="F23" s="30">
        <v>36364.16</v>
      </c>
      <c r="G23" s="30">
        <v>38338.21</v>
      </c>
      <c r="H23" s="30">
        <v>38188.18</v>
      </c>
      <c r="I23" s="30">
        <v>64517.64</v>
      </c>
      <c r="J23" s="30">
        <v>19303.46</v>
      </c>
      <c r="K23" s="30">
        <f t="shared" si="5"/>
        <v>395387.80000000005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1309.75</v>
      </c>
      <c r="D26" s="30">
        <v>1606.56</v>
      </c>
      <c r="E26" s="30">
        <v>999.33</v>
      </c>
      <c r="F26" s="30">
        <v>974.83</v>
      </c>
      <c r="G26" s="30">
        <v>1078.3</v>
      </c>
      <c r="H26" s="30">
        <v>985.72</v>
      </c>
      <c r="I26" s="30">
        <v>1372.38</v>
      </c>
      <c r="J26" s="30">
        <v>481.97</v>
      </c>
      <c r="K26" s="30">
        <f t="shared" si="5"/>
        <v>10186.67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67066.93</v>
      </c>
      <c r="J29" s="30">
        <v>0</v>
      </c>
      <c r="K29" s="30">
        <f t="shared" si="5"/>
        <v>67066.93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-106858.85</v>
      </c>
      <c r="C32" s="30">
        <f t="shared" si="8"/>
        <v>-70079.1</v>
      </c>
      <c r="D32" s="30">
        <f t="shared" si="8"/>
        <v>-97096.73999999998</v>
      </c>
      <c r="E32" s="30">
        <f t="shared" si="8"/>
        <v>-87722.82</v>
      </c>
      <c r="F32" s="30">
        <f t="shared" si="8"/>
        <v>-46996.4</v>
      </c>
      <c r="G32" s="30">
        <f t="shared" si="8"/>
        <v>-60684.36</v>
      </c>
      <c r="H32" s="30">
        <f t="shared" si="8"/>
        <v>-28260.5</v>
      </c>
      <c r="I32" s="30">
        <f t="shared" si="8"/>
        <v>-73824.56</v>
      </c>
      <c r="J32" s="30">
        <f t="shared" si="8"/>
        <v>-22735.92000000001</v>
      </c>
      <c r="K32" s="30">
        <f aca="true" t="shared" si="9" ref="K32:K40">SUM(B32:J32)</f>
        <v>-594259.2500000001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-106858.85</v>
      </c>
      <c r="C33" s="30">
        <f t="shared" si="10"/>
        <v>-70079.1</v>
      </c>
      <c r="D33" s="30">
        <f t="shared" si="10"/>
        <v>-73702.51</v>
      </c>
      <c r="E33" s="30">
        <f t="shared" si="10"/>
        <v>-87722.82</v>
      </c>
      <c r="F33" s="30">
        <f t="shared" si="10"/>
        <v>-46996.4</v>
      </c>
      <c r="G33" s="30">
        <f t="shared" si="10"/>
        <v>-60684.36</v>
      </c>
      <c r="H33" s="30">
        <f t="shared" si="10"/>
        <v>-28260.5</v>
      </c>
      <c r="I33" s="30">
        <f t="shared" si="10"/>
        <v>-73824.56</v>
      </c>
      <c r="J33" s="30">
        <f t="shared" si="10"/>
        <v>-15963.41</v>
      </c>
      <c r="K33" s="30">
        <f t="shared" si="9"/>
        <v>-564092.5100000001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-64495.2</v>
      </c>
      <c r="C34" s="30">
        <f t="shared" si="11"/>
        <v>-62616.4</v>
      </c>
      <c r="D34" s="30">
        <f t="shared" si="11"/>
        <v>-60425.2</v>
      </c>
      <c r="E34" s="30">
        <f t="shared" si="11"/>
        <v>-42284</v>
      </c>
      <c r="F34" s="30">
        <f t="shared" si="11"/>
        <v>-46996.4</v>
      </c>
      <c r="G34" s="30">
        <f t="shared" si="11"/>
        <v>-25427.6</v>
      </c>
      <c r="H34" s="30">
        <f t="shared" si="11"/>
        <v>-22008.8</v>
      </c>
      <c r="I34" s="30">
        <f t="shared" si="11"/>
        <v>-64068.4</v>
      </c>
      <c r="J34" s="30">
        <f t="shared" si="11"/>
        <v>-12953.6</v>
      </c>
      <c r="K34" s="30">
        <f t="shared" si="9"/>
        <v>-401275.6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-42363.65</v>
      </c>
      <c r="C37" s="30">
        <v>-7462.7</v>
      </c>
      <c r="D37" s="30">
        <v>-13277.31</v>
      </c>
      <c r="E37" s="30">
        <v>-45438.82</v>
      </c>
      <c r="F37" s="26">
        <v>0</v>
      </c>
      <c r="G37" s="30">
        <v>-35256.76</v>
      </c>
      <c r="H37" s="30">
        <v>-6251.7</v>
      </c>
      <c r="I37" s="30">
        <v>-9756.16</v>
      </c>
      <c r="J37" s="30">
        <v>-3009.81</v>
      </c>
      <c r="K37" s="30">
        <f t="shared" si="9"/>
        <v>-162816.91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1419294.14</v>
      </c>
      <c r="C55" s="27">
        <f t="shared" si="15"/>
        <v>1380951.3</v>
      </c>
      <c r="D55" s="27">
        <f t="shared" si="15"/>
        <v>1684122.2900000003</v>
      </c>
      <c r="E55" s="27">
        <f t="shared" si="15"/>
        <v>1019245.01</v>
      </c>
      <c r="F55" s="27">
        <f t="shared" si="15"/>
        <v>1034803.8700000002</v>
      </c>
      <c r="G55" s="27">
        <f t="shared" si="15"/>
        <v>1134920.8299999998</v>
      </c>
      <c r="H55" s="27">
        <f t="shared" si="15"/>
        <v>1064333.7399999998</v>
      </c>
      <c r="I55" s="27">
        <f t="shared" si="15"/>
        <v>1447574.17</v>
      </c>
      <c r="J55" s="27">
        <f t="shared" si="15"/>
        <v>511863.1600000001</v>
      </c>
      <c r="K55" s="20">
        <f>SUM(B55:J55)</f>
        <v>10697108.51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1419294.1400000001</v>
      </c>
      <c r="C61" s="10">
        <f t="shared" si="17"/>
        <v>1380951.3</v>
      </c>
      <c r="D61" s="10">
        <f t="shared" si="17"/>
        <v>1684122.29</v>
      </c>
      <c r="E61" s="10">
        <f t="shared" si="17"/>
        <v>1019245.01</v>
      </c>
      <c r="F61" s="10">
        <f t="shared" si="17"/>
        <v>1034803.87</v>
      </c>
      <c r="G61" s="10">
        <f t="shared" si="17"/>
        <v>1134920.83</v>
      </c>
      <c r="H61" s="10">
        <f t="shared" si="17"/>
        <v>1064333.74</v>
      </c>
      <c r="I61" s="10">
        <f>SUM(I62:I74)</f>
        <v>1447574.17</v>
      </c>
      <c r="J61" s="10">
        <f t="shared" si="17"/>
        <v>511863.16</v>
      </c>
      <c r="K61" s="5">
        <f>SUM(K62:K74)</f>
        <v>10697108.51</v>
      </c>
      <c r="L61" s="9"/>
    </row>
    <row r="62" spans="1:12" ht="16.5" customHeight="1">
      <c r="A62" s="7" t="s">
        <v>56</v>
      </c>
      <c r="B62" s="8">
        <v>1242592.02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1242592.02</v>
      </c>
      <c r="L62"/>
    </row>
    <row r="63" spans="1:12" ht="16.5" customHeight="1">
      <c r="A63" s="7" t="s">
        <v>57</v>
      </c>
      <c r="B63" s="8">
        <v>176702.12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176702.12</v>
      </c>
      <c r="L63"/>
    </row>
    <row r="64" spans="1:12" ht="16.5" customHeight="1">
      <c r="A64" s="7" t="s">
        <v>4</v>
      </c>
      <c r="B64" s="6">
        <v>0</v>
      </c>
      <c r="C64" s="8">
        <v>1380951.3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1380951.3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1684122.29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1684122.29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1019245.01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1019245.01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1034803.87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1034803.87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1134920.83</v>
      </c>
      <c r="H68" s="6">
        <v>0</v>
      </c>
      <c r="I68" s="6">
        <v>0</v>
      </c>
      <c r="J68" s="6">
        <v>0</v>
      </c>
      <c r="K68" s="5">
        <f t="shared" si="18"/>
        <v>1134920.83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1064333.74</v>
      </c>
      <c r="I69" s="6">
        <v>0</v>
      </c>
      <c r="J69" s="6">
        <v>0</v>
      </c>
      <c r="K69" s="5">
        <f t="shared" si="18"/>
        <v>1064333.74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528219.81</v>
      </c>
      <c r="J71" s="6">
        <v>0</v>
      </c>
      <c r="K71" s="5">
        <f t="shared" si="18"/>
        <v>528219.81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919354.36</v>
      </c>
      <c r="J72" s="6">
        <v>0</v>
      </c>
      <c r="K72" s="5">
        <f t="shared" si="18"/>
        <v>919354.36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511863.16</v>
      </c>
      <c r="K73" s="5">
        <f t="shared" si="18"/>
        <v>511863.16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2024-01-17T18:53:39Z</dcterms:modified>
  <cp:category/>
  <cp:version/>
  <cp:contentType/>
  <cp:contentStatus/>
</cp:coreProperties>
</file>