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<sst xmlns="http://schemas.openxmlformats.org/spreadsheetml/2006/main" count="83" uniqueCount="82">
  <si>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</si>
  <si>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</si>
  <si>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</si>
  <si>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</si>
  <si>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</si>
  <si>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</si>
  <si>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</si>
  <si>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</si>
  <si>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</si>
  <si>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</si>
  <si>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</si>
  <si>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</si>
  <si>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</si>
  <si>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</si>
  <si>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</si>
  <si>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</si>
  <si>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</si>
  <si>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</si>
  <si>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</si>
  <si>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</si>
  <si>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</si>
  <si>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</si>
  <si>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</si>
  <si>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</si>
  <si>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</si>
  <si>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</si>
  <si>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</si>
  <si>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</si>
  <si>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</si>
  <si>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</si>
  <si>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</si>
  <si>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</si>
  <si>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</si>
  <si>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</si>
  <si>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</si>
  <si>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</si>
  <si>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</si>
  <si>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</si>
  <si>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</si>
  <si>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</si>
  <si>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</si>
  <si>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</si>
  <si>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</si>
  <si>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</si>
  <si>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</si>
  <si>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</si>
  <si>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</si>
  <si>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</si>
  <si>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</si>
  <si>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</si>
  <si>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</si>
  <si>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</si>
  <si>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</si>
  <si>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</si>
  <si>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</si>
  <si>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</si>
  <si>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</si>
  <si>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</si>
  <si>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</si>
  <si>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</si>
  <si>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</si>
  <si>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</si>
  <si>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</si>
  <si>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</si>
  <si>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</si>
  <si>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</si>
  <si>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</si>
  <si>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</si>
  <si>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</si>
  <si>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</si>
  <si>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</si>
  <si>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</si>
  <si>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</si>
  <si>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</si>
  <si>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</si>
  <si>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</si>
  <si>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</si>
  <si>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</si>
  <si>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</si>
  <si>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</si>
  <si>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09/01/24 - VENCIMENTO 16/01/24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</si>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</sst>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297777</v>
      </c>
      <c r="C7" s="46">
        <f aca="true" t="shared" si="0" ref="C7:J7">+C8+C11</f>
        <v>230424</v>
      </c>
      <c r="D7" s="46">
        <f t="shared" si="0"/>
        <v>282194</v>
      </c>
      <c r="E7" s="46">
        <f t="shared" si="0"/>
        <v>164979</v>
      </c>
      <c r="F7" s="46">
        <f t="shared" si="0"/>
        <v>204270</v>
      </c>
      <c r="G7" s="46">
        <f t="shared" si="0"/>
        <v>201647</v>
      </c>
      <c r="H7" s="46">
        <f t="shared" si="0"/>
        <v>230131</v>
      </c>
      <c r="I7" s="46">
        <f t="shared" si="0"/>
        <v>321275</v>
      </c>
      <c r="J7" s="46">
        <f t="shared" si="0"/>
        <v>105945</v>
      </c>
      <c r="K7" s="38">
        <f aca="true" t="shared" si="1" ref="K7:K13">SUM(B7:J7)</f>
        <v>2038642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15469</v>
      </c>
      <c r="C8" s="44">
        <f t="shared" si="2"/>
        <v>14331</v>
      </c>
      <c r="D8" s="44">
        <f t="shared" si="2"/>
        <v>14222</v>
      </c>
      <c r="E8" s="44">
        <f t="shared" si="2"/>
        <v>9996</v>
      </c>
      <c r="F8" s="44">
        <f t="shared" si="2"/>
        <v>10715</v>
      </c>
      <c r="G8" s="44">
        <f t="shared" si="2"/>
        <v>5888</v>
      </c>
      <c r="H8" s="44">
        <f t="shared" si="2"/>
        <v>5215</v>
      </c>
      <c r="I8" s="44">
        <f t="shared" si="2"/>
        <v>14882</v>
      </c>
      <c r="J8" s="44">
        <f t="shared" si="2"/>
        <v>3052</v>
      </c>
      <c r="K8" s="38">
        <f t="shared" si="1"/>
        <v>93770</v>
      </c>
      <c r="L8"/>
      <c r="M8"/>
      <c r="N8"/>
    </row>
    <row r="9" spans="1:14" ht="16.5" customHeight="1">
      <c r="A9" s="22" t="s">
        <v>32</v>
      </c>
      <c r="B9" s="44">
        <v>15405</v>
      </c>
      <c r="C9" s="44">
        <v>14328</v>
      </c>
      <c r="D9" s="44">
        <v>14220</v>
      </c>
      <c r="E9" s="44">
        <v>9717</v>
      </c>
      <c r="F9" s="44">
        <v>10699</v>
      </c>
      <c r="G9" s="44">
        <v>5887</v>
      </c>
      <c r="H9" s="44">
        <v>5215</v>
      </c>
      <c r="I9" s="44">
        <v>14811</v>
      </c>
      <c r="J9" s="44">
        <v>3052</v>
      </c>
      <c r="K9" s="38">
        <f t="shared" si="1"/>
        <v>93334</v>
      </c>
      <c r="L9"/>
      <c r="M9"/>
      <c r="N9"/>
    </row>
    <row r="10" spans="1:14" ht="16.5" customHeight="1">
      <c r="A10" s="22" t="s">
        <v>31</v>
      </c>
      <c r="B10" s="44">
        <v>64</v>
      </c>
      <c r="C10" s="44">
        <v>3</v>
      </c>
      <c r="D10" s="44">
        <v>2</v>
      </c>
      <c r="E10" s="44">
        <v>279</v>
      </c>
      <c r="F10" s="44">
        <v>16</v>
      </c>
      <c r="G10" s="44">
        <v>1</v>
      </c>
      <c r="H10" s="44">
        <v>0</v>
      </c>
      <c r="I10" s="44">
        <v>71</v>
      </c>
      <c r="J10" s="44">
        <v>0</v>
      </c>
      <c r="K10" s="38">
        <f t="shared" si="1"/>
        <v>436</v>
      </c>
      <c r="L10"/>
      <c r="M10"/>
      <c r="N10"/>
    </row>
    <row r="11" spans="1:14" ht="16.5" customHeight="1">
      <c r="A11" s="43" t="s">
        <v>67</v>
      </c>
      <c r="B11" s="42">
        <v>282308</v>
      </c>
      <c r="C11" s="42">
        <v>216093</v>
      </c>
      <c r="D11" s="42">
        <v>267972</v>
      </c>
      <c r="E11" s="42">
        <v>154983</v>
      </c>
      <c r="F11" s="42">
        <v>193555</v>
      </c>
      <c r="G11" s="42">
        <v>195759</v>
      </c>
      <c r="H11" s="42">
        <v>224916</v>
      </c>
      <c r="I11" s="42">
        <v>306393</v>
      </c>
      <c r="J11" s="42">
        <v>102893</v>
      </c>
      <c r="K11" s="38">
        <f t="shared" si="1"/>
        <v>1944872</v>
      </c>
      <c r="L11" s="59"/>
      <c r="M11" s="59"/>
      <c r="N11" s="59"/>
    </row>
    <row r="12" spans="1:14" ht="16.5" customHeight="1">
      <c r="A12" s="22" t="s">
        <v>79</v>
      </c>
      <c r="B12" s="42">
        <v>21675</v>
      </c>
      <c r="C12" s="42">
        <v>18251</v>
      </c>
      <c r="D12" s="42">
        <v>23495</v>
      </c>
      <c r="E12" s="42">
        <v>15988</v>
      </c>
      <c r="F12" s="42">
        <v>12731</v>
      </c>
      <c r="G12" s="42">
        <v>12302</v>
      </c>
      <c r="H12" s="42">
        <v>12933</v>
      </c>
      <c r="I12" s="42">
        <v>18454</v>
      </c>
      <c r="J12" s="42">
        <v>4679</v>
      </c>
      <c r="K12" s="38">
        <f t="shared" si="1"/>
        <v>140508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260633</v>
      </c>
      <c r="C13" s="42">
        <f>+C11-C12</f>
        <v>197842</v>
      </c>
      <c r="D13" s="42">
        <f>+D11-D12</f>
        <v>244477</v>
      </c>
      <c r="E13" s="42">
        <f aca="true" t="shared" si="3" ref="E13:J13">+E11-E12</f>
        <v>138995</v>
      </c>
      <c r="F13" s="42">
        <f t="shared" si="3"/>
        <v>180824</v>
      </c>
      <c r="G13" s="42">
        <f t="shared" si="3"/>
        <v>183457</v>
      </c>
      <c r="H13" s="42">
        <f t="shared" si="3"/>
        <v>211983</v>
      </c>
      <c r="I13" s="42">
        <f t="shared" si="3"/>
        <v>287939</v>
      </c>
      <c r="J13" s="42">
        <f t="shared" si="3"/>
        <v>98214</v>
      </c>
      <c r="K13" s="38">
        <f t="shared" si="1"/>
        <v>1804364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1.090734031599373</v>
      </c>
      <c r="C18" s="39">
        <v>1.216187100984182</v>
      </c>
      <c r="D18" s="39">
        <v>1.09848699770998</v>
      </c>
      <c r="E18" s="39">
        <v>1.349829569529498</v>
      </c>
      <c r="F18" s="39">
        <v>0.996942462909817</v>
      </c>
      <c r="G18" s="39">
        <v>1.116751385027571</v>
      </c>
      <c r="H18" s="39">
        <v>1.123319750192553</v>
      </c>
      <c r="I18" s="39">
        <v>1.048974800820849</v>
      </c>
      <c r="J18" s="39">
        <v>1.032222135176775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1525213.1199999999</v>
      </c>
      <c r="C20" s="36">
        <f aca="true" t="shared" si="4" ref="C20:J20">SUM(C21:C30)</f>
        <v>1443625.1100000003</v>
      </c>
      <c r="D20" s="36">
        <f t="shared" si="4"/>
        <v>1767633.5899999999</v>
      </c>
      <c r="E20" s="36">
        <f t="shared" si="4"/>
        <v>1111759.5</v>
      </c>
      <c r="F20" s="36">
        <f t="shared" si="4"/>
        <v>1069790.46</v>
      </c>
      <c r="G20" s="36">
        <f t="shared" si="4"/>
        <v>1193004.03</v>
      </c>
      <c r="H20" s="36">
        <f t="shared" si="4"/>
        <v>1095225.95</v>
      </c>
      <c r="I20" s="36">
        <f t="shared" si="4"/>
        <v>1511390.78</v>
      </c>
      <c r="J20" s="36">
        <f t="shared" si="4"/>
        <v>530128.3200000002</v>
      </c>
      <c r="K20" s="36">
        <f aca="true" t="shared" si="5" ref="K20:K29">SUM(B20:J20)</f>
        <v>11247770.86</v>
      </c>
      <c r="L20"/>
      <c r="M20"/>
      <c r="N20"/>
    </row>
    <row r="21" spans="1:14" ht="16.5" customHeight="1">
      <c r="A21" s="35" t="s">
        <v>28</v>
      </c>
      <c r="B21" s="58">
        <f>ROUND((B15+B16)*B7,2)</f>
        <v>1344433.38</v>
      </c>
      <c r="C21" s="58">
        <f>ROUND((C15+C16)*C7,2)</f>
        <v>1142903.04</v>
      </c>
      <c r="D21" s="58">
        <f aca="true" t="shared" si="6" ref="D21:J21">ROUND((D15+D16)*D7,2)</f>
        <v>1551643.71</v>
      </c>
      <c r="E21" s="58">
        <f t="shared" si="6"/>
        <v>788698.61</v>
      </c>
      <c r="F21" s="58">
        <f t="shared" si="6"/>
        <v>1033422.36</v>
      </c>
      <c r="G21" s="58">
        <f t="shared" si="6"/>
        <v>1030476.66</v>
      </c>
      <c r="H21" s="58">
        <f t="shared" si="6"/>
        <v>936403.04</v>
      </c>
      <c r="I21" s="58">
        <f t="shared" si="6"/>
        <v>1320504.51</v>
      </c>
      <c r="J21" s="58">
        <f t="shared" si="6"/>
        <v>492729.01</v>
      </c>
      <c r="K21" s="30">
        <f t="shared" si="5"/>
        <v>9641214.32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121985.86</v>
      </c>
      <c r="C22" s="30">
        <f t="shared" si="7"/>
        <v>247080.89</v>
      </c>
      <c r="D22" s="30">
        <f t="shared" si="7"/>
        <v>152816.73</v>
      </c>
      <c r="E22" s="30">
        <f t="shared" si="7"/>
        <v>275910.1</v>
      </c>
      <c r="F22" s="30">
        <f t="shared" si="7"/>
        <v>-3159.73</v>
      </c>
      <c r="G22" s="30">
        <f t="shared" si="7"/>
        <v>120309.58</v>
      </c>
      <c r="H22" s="30">
        <f t="shared" si="7"/>
        <v>115476.99</v>
      </c>
      <c r="I22" s="30">
        <f t="shared" si="7"/>
        <v>64671.45</v>
      </c>
      <c r="J22" s="30">
        <f t="shared" si="7"/>
        <v>15876.78</v>
      </c>
      <c r="K22" s="30">
        <f t="shared" si="5"/>
        <v>1110968.65</v>
      </c>
      <c r="L22"/>
      <c r="M22"/>
      <c r="N22"/>
    </row>
    <row r="23" spans="1:14" ht="16.5" customHeight="1">
      <c r="A23" s="18" t="s">
        <v>26</v>
      </c>
      <c r="B23" s="30">
        <v>54391.41</v>
      </c>
      <c r="C23" s="30">
        <v>47659.45</v>
      </c>
      <c r="D23" s="30">
        <v>54901.98</v>
      </c>
      <c r="E23" s="30">
        <v>40045.79</v>
      </c>
      <c r="F23" s="30">
        <v>35948.26</v>
      </c>
      <c r="G23" s="30">
        <v>38443.05</v>
      </c>
      <c r="H23" s="30">
        <v>37880.6</v>
      </c>
      <c r="I23" s="30">
        <v>64045.29</v>
      </c>
      <c r="J23" s="30">
        <v>18827.06</v>
      </c>
      <c r="K23" s="30">
        <f t="shared" si="5"/>
        <v>392142.88999999996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1307.03</v>
      </c>
      <c r="D26" s="30">
        <v>1598.39</v>
      </c>
      <c r="E26" s="30">
        <v>1004.78</v>
      </c>
      <c r="F26" s="30">
        <v>969.38</v>
      </c>
      <c r="G26" s="30">
        <v>1078.3</v>
      </c>
      <c r="H26" s="30">
        <v>991.16</v>
      </c>
      <c r="I26" s="30">
        <v>1366.93</v>
      </c>
      <c r="J26" s="30">
        <v>479.24</v>
      </c>
      <c r="K26" s="30">
        <f t="shared" si="5"/>
        <v>10175.76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55968.15</v>
      </c>
      <c r="J29" s="30">
        <v>0</v>
      </c>
      <c r="K29" s="30">
        <f t="shared" si="5"/>
        <v>55968.15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-156047.76</v>
      </c>
      <c r="C32" s="30">
        <f t="shared" si="8"/>
        <v>-70256.7</v>
      </c>
      <c r="D32" s="30">
        <f t="shared" si="8"/>
        <v>1415231.52</v>
      </c>
      <c r="E32" s="30">
        <f t="shared" si="8"/>
        <v>-129185</v>
      </c>
      <c r="F32" s="30">
        <f t="shared" si="8"/>
        <v>-47075.6</v>
      </c>
      <c r="G32" s="30">
        <f t="shared" si="8"/>
        <v>-94234.33</v>
      </c>
      <c r="H32" s="30">
        <f t="shared" si="8"/>
        <v>1036266.07</v>
      </c>
      <c r="I32" s="30">
        <f t="shared" si="8"/>
        <v>-83564.18</v>
      </c>
      <c r="J32" s="30">
        <f t="shared" si="8"/>
        <v>298123.52</v>
      </c>
      <c r="K32" s="30">
        <f aca="true" t="shared" si="9" ref="K32:K40">SUM(B32:J32)</f>
        <v>2169257.54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-156047.76</v>
      </c>
      <c r="C33" s="30">
        <f t="shared" si="10"/>
        <v>-70256.7</v>
      </c>
      <c r="D33" s="30">
        <f t="shared" si="10"/>
        <v>-91374.25</v>
      </c>
      <c r="E33" s="30">
        <f t="shared" si="10"/>
        <v>-129185</v>
      </c>
      <c r="F33" s="30">
        <f t="shared" si="10"/>
        <v>-47075.6</v>
      </c>
      <c r="G33" s="30">
        <f t="shared" si="10"/>
        <v>-94234.33</v>
      </c>
      <c r="H33" s="30">
        <f t="shared" si="10"/>
        <v>-34733.93</v>
      </c>
      <c r="I33" s="30">
        <f t="shared" si="10"/>
        <v>-83564.18</v>
      </c>
      <c r="J33" s="30">
        <f t="shared" si="10"/>
        <v>-19103.97</v>
      </c>
      <c r="K33" s="30">
        <f t="shared" si="9"/>
        <v>-725575.72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-67782</v>
      </c>
      <c r="C34" s="30">
        <f t="shared" si="11"/>
        <v>-63043.2</v>
      </c>
      <c r="D34" s="30">
        <f t="shared" si="11"/>
        <v>-62568</v>
      </c>
      <c r="E34" s="30">
        <f t="shared" si="11"/>
        <v>-42754.8</v>
      </c>
      <c r="F34" s="30">
        <f t="shared" si="11"/>
        <v>-47075.6</v>
      </c>
      <c r="G34" s="30">
        <f t="shared" si="11"/>
        <v>-25902.8</v>
      </c>
      <c r="H34" s="30">
        <f t="shared" si="11"/>
        <v>-22946</v>
      </c>
      <c r="I34" s="30">
        <f t="shared" si="11"/>
        <v>-65168.4</v>
      </c>
      <c r="J34" s="30">
        <f t="shared" si="11"/>
        <v>-13428.8</v>
      </c>
      <c r="K34" s="30">
        <f t="shared" si="9"/>
        <v>-410669.6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-88265.76</v>
      </c>
      <c r="C37" s="30">
        <v>-7213.5</v>
      </c>
      <c r="D37" s="30">
        <v>-28806.25</v>
      </c>
      <c r="E37" s="30">
        <v>-86430.2</v>
      </c>
      <c r="F37" s="26">
        <v>0</v>
      </c>
      <c r="G37" s="30">
        <v>-68331.53</v>
      </c>
      <c r="H37" s="30">
        <v>-11787.93</v>
      </c>
      <c r="I37" s="30">
        <v>-18395.78</v>
      </c>
      <c r="J37" s="30">
        <v>-5675.17</v>
      </c>
      <c r="K37" s="30">
        <f t="shared" si="9"/>
        <v>-314906.11999999994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1506605.77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317227.49</v>
      </c>
      <c r="K38" s="30">
        <f t="shared" si="9"/>
        <v>2894833.26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1369165.3599999999</v>
      </c>
      <c r="C55" s="27">
        <f t="shared" si="15"/>
        <v>1373368.4100000004</v>
      </c>
      <c r="D55" s="27">
        <f t="shared" si="15"/>
        <v>3182865.11</v>
      </c>
      <c r="E55" s="27">
        <f t="shared" si="15"/>
        <v>982574.5</v>
      </c>
      <c r="F55" s="27">
        <f t="shared" si="15"/>
        <v>1022714.86</v>
      </c>
      <c r="G55" s="27">
        <f t="shared" si="15"/>
        <v>1098769.7</v>
      </c>
      <c r="H55" s="27">
        <f t="shared" si="15"/>
        <v>2131492.02</v>
      </c>
      <c r="I55" s="27">
        <f t="shared" si="15"/>
        <v>1427826.6</v>
      </c>
      <c r="J55" s="27">
        <f t="shared" si="15"/>
        <v>828251.8400000002</v>
      </c>
      <c r="K55" s="20">
        <f>SUM(B55:J55)</f>
        <v>13417028.4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1369165.3599999999</v>
      </c>
      <c r="C61" s="10">
        <f t="shared" si="17"/>
        <v>1373368.41</v>
      </c>
      <c r="D61" s="10">
        <f t="shared" si="17"/>
        <v>3182865.11</v>
      </c>
      <c r="E61" s="10">
        <f t="shared" si="17"/>
        <v>982574.5</v>
      </c>
      <c r="F61" s="10">
        <f t="shared" si="17"/>
        <v>1022714.86</v>
      </c>
      <c r="G61" s="10">
        <f t="shared" si="17"/>
        <v>1098769.7</v>
      </c>
      <c r="H61" s="10">
        <f t="shared" si="17"/>
        <v>2131492.02</v>
      </c>
      <c r="I61" s="10">
        <f>SUM(I62:I74)</f>
        <v>1427826.6</v>
      </c>
      <c r="J61" s="10">
        <f t="shared" si="17"/>
        <v>828251.84</v>
      </c>
      <c r="K61" s="5">
        <f>SUM(K62:K74)</f>
        <v>13417028.399999999</v>
      </c>
      <c r="L61" s="9"/>
    </row>
    <row r="62" spans="1:12" ht="16.5" customHeight="1">
      <c r="A62" s="7" t="s">
        <v>56</v>
      </c>
      <c r="B62" s="8">
        <v>1199251.94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1199251.94</v>
      </c>
      <c r="L62"/>
    </row>
    <row r="63" spans="1:12" ht="16.5" customHeight="1">
      <c r="A63" s="7" t="s">
        <v>57</v>
      </c>
      <c r="B63" s="8">
        <v>169913.42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169913.42</v>
      </c>
      <c r="L63"/>
    </row>
    <row r="64" spans="1:12" ht="16.5" customHeight="1">
      <c r="A64" s="7" t="s">
        <v>4</v>
      </c>
      <c r="B64" s="6">
        <v>0</v>
      </c>
      <c r="C64" s="8">
        <v>1373368.41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1373368.41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3182865.11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3182865.11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982574.5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982574.5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1022714.86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1022714.86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1098769.7</v>
      </c>
      <c r="H68" s="6">
        <v>0</v>
      </c>
      <c r="I68" s="6">
        <v>0</v>
      </c>
      <c r="J68" s="6">
        <v>0</v>
      </c>
      <c r="K68" s="5">
        <f t="shared" si="18"/>
        <v>1098769.7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2131492.02</v>
      </c>
      <c r="I69" s="6">
        <v>0</v>
      </c>
      <c r="J69" s="6">
        <v>0</v>
      </c>
      <c r="K69" s="5">
        <f t="shared" si="18"/>
        <v>2131492.02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517016.01</v>
      </c>
      <c r="J71" s="6">
        <v>0</v>
      </c>
      <c r="K71" s="5">
        <f t="shared" si="18"/>
        <v>517016.01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910810.59</v>
      </c>
      <c r="J72" s="6">
        <v>0</v>
      </c>
      <c r="K72" s="5">
        <f t="shared" si="18"/>
        <v>910810.59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828251.84</v>
      </c>
      <c r="K73" s="5">
        <f t="shared" si="18"/>
        <v>828251.84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2024-01-15T18:18:36Z</dcterms:modified>
  <cp:category/>
  <cp:version/>
  <cp:contentType/>
  <cp:contentStatus/>
</cp:coreProperties>
</file>