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<sst xmlns="http://schemas.openxmlformats.org/spreadsheetml/2006/main" count="84" uniqueCount="83">
  <si>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</si>
  <si>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</si>
  <si>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</si>
  <si>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</si>
  <si>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</si>
  <si>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</si>
  <si>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</si>
  <si>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</si>
  <si>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</si>
  <si>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</si>
  <si>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</si>
  <si>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</si>
  <si>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</si>
  <si>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</si>
  <si>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</si>
  <si>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</si>
  <si>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</si>
  <si>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</si>
  <si>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</si>
  <si>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</si>
  <si>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</si>
  <si>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</si>
  <si>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</si>
  <si>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</si>
  <si>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</si>
  <si>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</si>
  <si>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</si>
  <si>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</si>
  <si>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</si>
  <si>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</si>
  <si>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</si>
  <si>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</si>
  <si>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</si>
  <si>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</si>
  <si>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</si>
  <si>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</si>
  <si>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</si>
  <si>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</si>
  <si>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</si>
  <si>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</si>
  <si>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</si>
  <si>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</si>
  <si>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</si>
  <si>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</si>
  <si>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</si>
  <si>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</si>
  <si>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</si>
  <si>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</si>
  <si>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</si>
  <si>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</si>
  <si>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</si>
  <si>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</si>
  <si>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</si>
  <si>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</si>
  <si>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</si>
  <si>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</si>
  <si>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</si>
  <si>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</si>
  <si>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</si>
  <si>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</si>
  <si>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</si>
  <si>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</si>
  <si>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</si>
  <si>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</si>
  <si>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</si>
  <si>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</si>
  <si>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</si>
  <si>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</si>
  <si>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</si>
  <si>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</si>
  <si>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</si>
  <si>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</si>
  <si>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</si>
  <si>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</si>
  <si>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</si>
  <si>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</si>
  <si>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</si>
  <si>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</si>
  <si>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</si>
  <si>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</si>
  <si>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07/01/24 - VENCIMENTO 12/01/24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</si>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</sst>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" fontId="3" fillId="36" borderId="16" xfId="49" applyFont="1" applyFill="1" applyBorder="1" applyAlignment="1">
      <alignment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1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50"/>
      <c r="B3" s="53"/>
      <c r="C3" s="50"/>
      <c r="D3" s="50" t="s">
        <v>48</v>
      </c>
      <c r="E3" s="52">
        <v>0</v>
      </c>
      <c r="F3" s="61" t="s">
        <v>81</v>
      </c>
      <c r="G3" s="51"/>
      <c r="H3" s="51"/>
      <c r="I3" s="51"/>
      <c r="J3" s="51"/>
      <c r="K3" s="50"/>
    </row>
    <row r="4" spans="1:11" ht="15.75">
      <c r="A4" s="64" t="s">
        <v>47</v>
      </c>
      <c r="B4" s="65" t="s">
        <v>46</v>
      </c>
      <c r="C4" s="66"/>
      <c r="D4" s="66"/>
      <c r="E4" s="66"/>
      <c r="F4" s="66"/>
      <c r="G4" s="66"/>
      <c r="H4" s="66"/>
      <c r="I4" s="66"/>
      <c r="J4" s="66"/>
      <c r="K4" s="64" t="s">
        <v>45</v>
      </c>
    </row>
    <row r="5" spans="1:11" ht="43.5" customHeight="1">
      <c r="A5" s="64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4"/>
    </row>
    <row r="6" spans="1:11" ht="18.75" customHeight="1">
      <c r="A6" s="64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4"/>
    </row>
    <row r="7" spans="1:14" ht="16.5" customHeight="1">
      <c r="A7" s="13" t="s">
        <v>33</v>
      </c>
      <c r="B7" s="46">
        <f>+B8+B11</f>
        <v>117745</v>
      </c>
      <c r="C7" s="46">
        <f aca="true" t="shared" si="0" ref="C7:J7">+C8+C11</f>
        <v>84866</v>
      </c>
      <c r="D7" s="46">
        <f t="shared" si="0"/>
        <v>133056</v>
      </c>
      <c r="E7" s="46">
        <f t="shared" si="0"/>
        <v>64959</v>
      </c>
      <c r="F7" s="46">
        <f t="shared" si="0"/>
        <v>106478</v>
      </c>
      <c r="G7" s="46">
        <f t="shared" si="0"/>
        <v>93371</v>
      </c>
      <c r="H7" s="46">
        <f t="shared" si="0"/>
        <v>103621</v>
      </c>
      <c r="I7" s="46">
        <f t="shared" si="0"/>
        <v>146746</v>
      </c>
      <c r="J7" s="46">
        <f t="shared" si="0"/>
        <v>35386</v>
      </c>
      <c r="K7" s="38">
        <f aca="true" t="shared" si="1" ref="K7:K13">SUM(B7:J7)</f>
        <v>886228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117745</v>
      </c>
      <c r="C11" s="42">
        <v>84866</v>
      </c>
      <c r="D11" s="42">
        <v>133056</v>
      </c>
      <c r="E11" s="42">
        <v>64959</v>
      </c>
      <c r="F11" s="42">
        <v>106478</v>
      </c>
      <c r="G11" s="42">
        <v>93371</v>
      </c>
      <c r="H11" s="42">
        <v>103621</v>
      </c>
      <c r="I11" s="42">
        <v>146746</v>
      </c>
      <c r="J11" s="42">
        <v>35386</v>
      </c>
      <c r="K11" s="38">
        <f t="shared" si="1"/>
        <v>886228</v>
      </c>
      <c r="L11" s="59"/>
      <c r="M11" s="59"/>
      <c r="N11" s="59"/>
    </row>
    <row r="12" spans="1:14" ht="16.5" customHeight="1">
      <c r="A12" s="22" t="s">
        <v>79</v>
      </c>
      <c r="B12" s="42">
        <v>7561</v>
      </c>
      <c r="C12" s="42">
        <v>5436</v>
      </c>
      <c r="D12" s="42">
        <v>8911</v>
      </c>
      <c r="E12" s="42">
        <v>5206</v>
      </c>
      <c r="F12" s="42">
        <v>6167</v>
      </c>
      <c r="G12" s="42">
        <v>4712</v>
      </c>
      <c r="H12" s="42">
        <v>4742</v>
      </c>
      <c r="I12" s="42">
        <v>6514</v>
      </c>
      <c r="J12" s="42">
        <v>1158</v>
      </c>
      <c r="K12" s="38">
        <f t="shared" si="1"/>
        <v>50407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110184</v>
      </c>
      <c r="C13" s="42">
        <f>+C11-C12</f>
        <v>79430</v>
      </c>
      <c r="D13" s="42">
        <f>+D11-D12</f>
        <v>124145</v>
      </c>
      <c r="E13" s="42">
        <f aca="true" t="shared" si="3" ref="E13:J13">+E11-E12</f>
        <v>59753</v>
      </c>
      <c r="F13" s="42">
        <f t="shared" si="3"/>
        <v>100311</v>
      </c>
      <c r="G13" s="42">
        <f t="shared" si="3"/>
        <v>88659</v>
      </c>
      <c r="H13" s="42">
        <f t="shared" si="3"/>
        <v>98879</v>
      </c>
      <c r="I13" s="42">
        <f t="shared" si="3"/>
        <v>140232</v>
      </c>
      <c r="J13" s="42">
        <f t="shared" si="3"/>
        <v>34228</v>
      </c>
      <c r="K13" s="38">
        <f t="shared" si="1"/>
        <v>835821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1.168775220709298</v>
      </c>
      <c r="C18" s="39">
        <v>1.320999101651591</v>
      </c>
      <c r="D18" s="39">
        <v>1.151753299882097</v>
      </c>
      <c r="E18" s="39">
        <v>1.418607564621848</v>
      </c>
      <c r="F18" s="39">
        <v>1.052772780781104</v>
      </c>
      <c r="G18" s="39">
        <v>1.182849949733992</v>
      </c>
      <c r="H18" s="39">
        <v>1.186583447275195</v>
      </c>
      <c r="I18" s="39">
        <v>1.12178745897605</v>
      </c>
      <c r="J18" s="39">
        <v>1.184776849109836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648936.12</v>
      </c>
      <c r="C20" s="36">
        <f aca="true" t="shared" si="4" ref="C20:J20">SUM(C21:C30)</f>
        <v>585458.2699999999</v>
      </c>
      <c r="D20" s="36">
        <f t="shared" si="4"/>
        <v>879333.4600000001</v>
      </c>
      <c r="E20" s="36">
        <f t="shared" si="4"/>
        <v>467159.0900000001</v>
      </c>
      <c r="F20" s="36">
        <f t="shared" si="4"/>
        <v>589397.4300000002</v>
      </c>
      <c r="G20" s="36">
        <f t="shared" si="4"/>
        <v>587702.85</v>
      </c>
      <c r="H20" s="36">
        <f t="shared" si="4"/>
        <v>527410.68</v>
      </c>
      <c r="I20" s="36">
        <f t="shared" si="4"/>
        <v>769894.1399999999</v>
      </c>
      <c r="J20" s="36">
        <f t="shared" si="4"/>
        <v>206145.32</v>
      </c>
      <c r="K20" s="36">
        <f aca="true" t="shared" si="5" ref="K20:K28">SUM(B20:J20)</f>
        <v>5261437.36</v>
      </c>
      <c r="L20"/>
      <c r="M20"/>
      <c r="N20"/>
    </row>
    <row r="21" spans="1:14" ht="16.5" customHeight="1">
      <c r="A21" s="35" t="s">
        <v>28</v>
      </c>
      <c r="B21" s="58">
        <f>ROUND((B15+B16)*B7,2)</f>
        <v>531606.9</v>
      </c>
      <c r="C21" s="58">
        <f>ROUND((C15+C16)*C7,2)</f>
        <v>420935.36</v>
      </c>
      <c r="D21" s="58">
        <f aca="true" t="shared" si="6" ref="D21:J21">ROUND((D15+D16)*D7,2)</f>
        <v>731608.42</v>
      </c>
      <c r="E21" s="58">
        <f t="shared" si="6"/>
        <v>310543</v>
      </c>
      <c r="F21" s="58">
        <f t="shared" si="6"/>
        <v>538682.85</v>
      </c>
      <c r="G21" s="58">
        <f t="shared" si="6"/>
        <v>477153.82</v>
      </c>
      <c r="H21" s="58">
        <f t="shared" si="6"/>
        <v>421633.85</v>
      </c>
      <c r="I21" s="58">
        <f t="shared" si="6"/>
        <v>603155.41</v>
      </c>
      <c r="J21" s="58">
        <f t="shared" si="6"/>
        <v>164573.21</v>
      </c>
      <c r="K21" s="30">
        <f t="shared" si="5"/>
        <v>4199892.82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89722.07</v>
      </c>
      <c r="C22" s="30">
        <f t="shared" si="7"/>
        <v>135119.87</v>
      </c>
      <c r="D22" s="30">
        <f t="shared" si="7"/>
        <v>111023.99</v>
      </c>
      <c r="E22" s="30">
        <f t="shared" si="7"/>
        <v>129995.65</v>
      </c>
      <c r="F22" s="30">
        <f t="shared" si="7"/>
        <v>28427.79</v>
      </c>
      <c r="G22" s="30">
        <f t="shared" si="7"/>
        <v>87247.55</v>
      </c>
      <c r="H22" s="30">
        <f t="shared" si="7"/>
        <v>78669.9</v>
      </c>
      <c r="I22" s="30">
        <f t="shared" si="7"/>
        <v>73456.76</v>
      </c>
      <c r="J22" s="30">
        <f t="shared" si="7"/>
        <v>30409.32</v>
      </c>
      <c r="K22" s="30">
        <f t="shared" si="5"/>
        <v>764072.8999999999</v>
      </c>
      <c r="L22"/>
      <c r="M22"/>
      <c r="N22"/>
    </row>
    <row r="23" spans="1:14" ht="16.5" customHeight="1">
      <c r="A23" s="18" t="s">
        <v>26</v>
      </c>
      <c r="B23" s="30">
        <v>23327.21</v>
      </c>
      <c r="C23" s="30">
        <v>23595.58</v>
      </c>
      <c r="D23" s="30">
        <v>28326.41</v>
      </c>
      <c r="E23" s="30">
        <v>19616.19</v>
      </c>
      <c r="F23" s="30">
        <v>18535.67</v>
      </c>
      <c r="G23" s="30">
        <v>19466.84</v>
      </c>
      <c r="H23" s="30">
        <v>21611.65</v>
      </c>
      <c r="I23" s="30">
        <v>30673.47</v>
      </c>
      <c r="J23" s="30">
        <v>8546.28</v>
      </c>
      <c r="K23" s="30">
        <f t="shared" si="5"/>
        <v>193699.3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1258.02</v>
      </c>
      <c r="C26" s="30">
        <v>1132.76</v>
      </c>
      <c r="D26" s="30">
        <v>1701.86</v>
      </c>
      <c r="E26" s="30">
        <v>904.03</v>
      </c>
      <c r="F26" s="30">
        <v>1140.93</v>
      </c>
      <c r="G26" s="30">
        <v>1138.2</v>
      </c>
      <c r="H26" s="30">
        <v>1021.12</v>
      </c>
      <c r="I26" s="30">
        <v>1492.19</v>
      </c>
      <c r="J26" s="30">
        <v>400.28</v>
      </c>
      <c r="K26" s="30">
        <f t="shared" si="5"/>
        <v>10189.390000000001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56281.86</v>
      </c>
      <c r="J29" s="30">
        <v>0</v>
      </c>
      <c r="K29" s="30">
        <v>56209.61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-509394.23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-114772.51</v>
      </c>
      <c r="K32" s="30">
        <f aca="true" t="shared" si="9" ref="K32:K40">SUM(B32:J32)</f>
        <v>-1002166.74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648936.12</v>
      </c>
      <c r="C55" s="27">
        <f t="shared" si="15"/>
        <v>585458.2699999999</v>
      </c>
      <c r="D55" s="27">
        <f t="shared" si="15"/>
        <v>369939.2300000001</v>
      </c>
      <c r="E55" s="27">
        <f t="shared" si="15"/>
        <v>467159.0900000001</v>
      </c>
      <c r="F55" s="27">
        <f t="shared" si="15"/>
        <v>589397.4300000002</v>
      </c>
      <c r="G55" s="27">
        <f t="shared" si="15"/>
        <v>587702.85</v>
      </c>
      <c r="H55" s="27">
        <f t="shared" si="15"/>
        <v>149410.68000000005</v>
      </c>
      <c r="I55" s="27">
        <f t="shared" si="15"/>
        <v>769894.1399999999</v>
      </c>
      <c r="J55" s="27">
        <f t="shared" si="15"/>
        <v>91372.81000000001</v>
      </c>
      <c r="K55" s="20">
        <f>SUM(B55:J55)</f>
        <v>4259270.62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648936.12</v>
      </c>
      <c r="C61" s="10">
        <f t="shared" si="17"/>
        <v>585458.272391673</v>
      </c>
      <c r="D61" s="10">
        <f t="shared" si="17"/>
        <v>369939.23189646413</v>
      </c>
      <c r="E61" s="10">
        <f t="shared" si="17"/>
        <v>467159.08893357805</v>
      </c>
      <c r="F61" s="10">
        <f t="shared" si="17"/>
        <v>589397.4319099011</v>
      </c>
      <c r="G61" s="10">
        <f t="shared" si="17"/>
        <v>587702.8519861628</v>
      </c>
      <c r="H61" s="10">
        <f t="shared" si="17"/>
        <v>149410.67718920775</v>
      </c>
      <c r="I61" s="10">
        <f>SUM(I62:I74)</f>
        <v>769894.15</v>
      </c>
      <c r="J61" s="10">
        <f t="shared" si="17"/>
        <v>91372.8091900725</v>
      </c>
      <c r="K61" s="5">
        <f>SUM(K62:K74)</f>
        <v>4259270.633497058</v>
      </c>
      <c r="L61" s="9"/>
    </row>
    <row r="62" spans="1:12" ht="16.5" customHeight="1">
      <c r="A62" s="7" t="s">
        <v>56</v>
      </c>
      <c r="B62" s="8">
        <v>568662.72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568662.72</v>
      </c>
      <c r="L62"/>
    </row>
    <row r="63" spans="1:12" ht="16.5" customHeight="1">
      <c r="A63" s="7" t="s">
        <v>57</v>
      </c>
      <c r="B63" s="8">
        <v>80273.4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80273.4</v>
      </c>
      <c r="L63"/>
    </row>
    <row r="64" spans="1:12" ht="16.5" customHeight="1">
      <c r="A64" s="7" t="s">
        <v>4</v>
      </c>
      <c r="B64" s="6">
        <v>0</v>
      </c>
      <c r="C64" s="8">
        <v>585458.272391673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585458.272391673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369939.23189646413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369939.23189646413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467159.08893357805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467159.08893357805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589397.4319099011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589397.4319099011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587702.8519861628</v>
      </c>
      <c r="H68" s="6">
        <v>0</v>
      </c>
      <c r="I68" s="6">
        <v>0</v>
      </c>
      <c r="J68" s="6">
        <v>0</v>
      </c>
      <c r="K68" s="5">
        <f t="shared" si="18"/>
        <v>587702.8519861628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149410.67718920775</v>
      </c>
      <c r="I69" s="6">
        <v>0</v>
      </c>
      <c r="J69" s="6">
        <v>0</v>
      </c>
      <c r="K69" s="5">
        <f t="shared" si="18"/>
        <v>149410.67718920775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326204.15</v>
      </c>
      <c r="J71" s="6">
        <v>0</v>
      </c>
      <c r="K71" s="5">
        <f t="shared" si="18"/>
        <v>326204.15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443690</v>
      </c>
      <c r="J72" s="6">
        <v>0</v>
      </c>
      <c r="K72" s="5">
        <f t="shared" si="18"/>
        <v>443690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91372.8091900725</v>
      </c>
      <c r="K73" s="5">
        <f t="shared" si="18"/>
        <v>91372.8091900725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2024-01-11T18:52:20Z</dcterms:modified>
  <cp:category/>
  <cp:version/>
  <cp:contentType/>
  <cp:contentStatus/>
</cp:coreProperties>
</file>