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<sst xmlns="http://schemas.openxmlformats.org/spreadsheetml/2006/main" count="83" uniqueCount="82">
  <si>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</si>
  <si>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</si>
  <si>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</si>
  <si>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</si>
  <si>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</si>
  <si>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</si>
  <si>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</si>
  <si>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</si>
  <si>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</si>
  <si>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</si>
  <si>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</si>
  <si>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</si>
  <si>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</si>
  <si>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</si>
  <si>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</si>
  <si>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</si>
  <si>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</si>
  <si>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</si>
  <si>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</si>
  <si>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</si>
  <si>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</si>
  <si>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</si>
  <si>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</si>
  <si>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</si>
  <si>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</si>
  <si>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</si>
  <si>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</si>
  <si>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</si>
  <si>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</si>
  <si>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</si>
  <si>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</si>
  <si>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</si>
  <si>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</si>
  <si>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</si>
  <si>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</si>
  <si>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</si>
  <si>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</si>
  <si>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</si>
  <si>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</si>
  <si>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</si>
  <si>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</si>
  <si>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</si>
  <si>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</si>
  <si>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</si>
  <si>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</si>
  <si>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</si>
  <si>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</si>
  <si>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</si>
  <si>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</si>
  <si>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</si>
  <si>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</si>
  <si>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</si>
  <si>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</si>
  <si>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</si>
  <si>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</si>
  <si>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</si>
  <si>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</si>
  <si>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</si>
  <si>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</si>
  <si>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</si>
  <si>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</si>
  <si>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</si>
  <si>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</si>
  <si>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</si>
  <si>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</si>
  <si>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</si>
  <si>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</si>
  <si>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</si>
  <si>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</si>
  <si>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</si>
  <si>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</si>
  <si>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</si>
  <si>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</si>
  <si>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</si>
  <si>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</si>
  <si>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</si>
  <si>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</si>
  <si>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</si>
  <si>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</si>
  <si>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</si>
  <si>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05/01/24 - VENCIMENTO 12/01/24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</si>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</sst>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267718</v>
      </c>
      <c r="C7" s="46">
        <f aca="true" t="shared" si="0" ref="C7:J7">+C8+C11</f>
        <v>206835</v>
      </c>
      <c r="D7" s="46">
        <f t="shared" si="0"/>
        <v>267301</v>
      </c>
      <c r="E7" s="46">
        <f t="shared" si="0"/>
        <v>145189</v>
      </c>
      <c r="F7" s="46">
        <f t="shared" si="0"/>
        <v>189515</v>
      </c>
      <c r="G7" s="46">
        <f t="shared" si="0"/>
        <v>189219</v>
      </c>
      <c r="H7" s="46">
        <f t="shared" si="0"/>
        <v>205856</v>
      </c>
      <c r="I7" s="46">
        <f t="shared" si="0"/>
        <v>297650</v>
      </c>
      <c r="J7" s="46">
        <f t="shared" si="0"/>
        <v>93121</v>
      </c>
      <c r="K7" s="38">
        <f aca="true" t="shared" si="1" ref="K7:K13">SUM(B7:J7)</f>
        <v>1862404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13374</v>
      </c>
      <c r="C8" s="44">
        <f t="shared" si="2"/>
        <v>12177</v>
      </c>
      <c r="D8" s="44">
        <f t="shared" si="2"/>
        <v>13041</v>
      </c>
      <c r="E8" s="44">
        <f t="shared" si="2"/>
        <v>8701</v>
      </c>
      <c r="F8" s="44">
        <f t="shared" si="2"/>
        <v>9522</v>
      </c>
      <c r="G8" s="44">
        <f t="shared" si="2"/>
        <v>5376</v>
      </c>
      <c r="H8" s="44">
        <f t="shared" si="2"/>
        <v>4786</v>
      </c>
      <c r="I8" s="44">
        <f t="shared" si="2"/>
        <v>13346</v>
      </c>
      <c r="J8" s="44">
        <f t="shared" si="2"/>
        <v>2316</v>
      </c>
      <c r="K8" s="38">
        <f t="shared" si="1"/>
        <v>82639</v>
      </c>
      <c r="L8"/>
      <c r="M8"/>
      <c r="N8"/>
    </row>
    <row r="9" spans="1:14" ht="16.5" customHeight="1">
      <c r="A9" s="22" t="s">
        <v>32</v>
      </c>
      <c r="B9" s="44">
        <v>13330</v>
      </c>
      <c r="C9" s="44">
        <v>12171</v>
      </c>
      <c r="D9" s="44">
        <v>13041</v>
      </c>
      <c r="E9" s="44">
        <v>8496</v>
      </c>
      <c r="F9" s="44">
        <v>9510</v>
      </c>
      <c r="G9" s="44">
        <v>5376</v>
      </c>
      <c r="H9" s="44">
        <v>4786</v>
      </c>
      <c r="I9" s="44">
        <v>13301</v>
      </c>
      <c r="J9" s="44">
        <v>2316</v>
      </c>
      <c r="K9" s="38">
        <f t="shared" si="1"/>
        <v>82327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6</v>
      </c>
      <c r="D10" s="44">
        <v>0</v>
      </c>
      <c r="E10" s="44">
        <v>205</v>
      </c>
      <c r="F10" s="44">
        <v>12</v>
      </c>
      <c r="G10" s="44">
        <v>0</v>
      </c>
      <c r="H10" s="44">
        <v>0</v>
      </c>
      <c r="I10" s="44">
        <v>45</v>
      </c>
      <c r="J10" s="44">
        <v>0</v>
      </c>
      <c r="K10" s="38">
        <f t="shared" si="1"/>
        <v>312</v>
      </c>
      <c r="L10"/>
      <c r="M10"/>
      <c r="N10"/>
    </row>
    <row r="11" spans="1:14" ht="16.5" customHeight="1">
      <c r="A11" s="43" t="s">
        <v>67</v>
      </c>
      <c r="B11" s="42">
        <v>254344</v>
      </c>
      <c r="C11" s="42">
        <v>194658</v>
      </c>
      <c r="D11" s="42">
        <v>254260</v>
      </c>
      <c r="E11" s="42">
        <v>136488</v>
      </c>
      <c r="F11" s="42">
        <v>179993</v>
      </c>
      <c r="G11" s="42">
        <v>183843</v>
      </c>
      <c r="H11" s="42">
        <v>201070</v>
      </c>
      <c r="I11" s="42">
        <v>284304</v>
      </c>
      <c r="J11" s="42">
        <v>90805</v>
      </c>
      <c r="K11" s="38">
        <f t="shared" si="1"/>
        <v>1779765</v>
      </c>
      <c r="L11" s="59"/>
      <c r="M11" s="59"/>
      <c r="N11" s="59"/>
    </row>
    <row r="12" spans="1:14" ht="16.5" customHeight="1">
      <c r="A12" s="22" t="s">
        <v>79</v>
      </c>
      <c r="B12" s="42">
        <v>20808</v>
      </c>
      <c r="C12" s="42">
        <v>17647</v>
      </c>
      <c r="D12" s="42">
        <v>24138</v>
      </c>
      <c r="E12" s="42">
        <v>15209</v>
      </c>
      <c r="F12" s="42">
        <v>12933</v>
      </c>
      <c r="G12" s="42">
        <v>12297</v>
      </c>
      <c r="H12" s="42">
        <v>12468</v>
      </c>
      <c r="I12" s="42">
        <v>17901</v>
      </c>
      <c r="J12" s="42">
        <v>4398</v>
      </c>
      <c r="K12" s="38">
        <f t="shared" si="1"/>
        <v>137799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233536</v>
      </c>
      <c r="C13" s="42">
        <f>+C11-C12</f>
        <v>177011</v>
      </c>
      <c r="D13" s="42">
        <f>+D11-D12</f>
        <v>230122</v>
      </c>
      <c r="E13" s="42">
        <f aca="true" t="shared" si="3" ref="E13:J13">+E11-E12</f>
        <v>121279</v>
      </c>
      <c r="F13" s="42">
        <f t="shared" si="3"/>
        <v>167060</v>
      </c>
      <c r="G13" s="42">
        <f t="shared" si="3"/>
        <v>171546</v>
      </c>
      <c r="H13" s="42">
        <f t="shared" si="3"/>
        <v>188602</v>
      </c>
      <c r="I13" s="42">
        <f t="shared" si="3"/>
        <v>266403</v>
      </c>
      <c r="J13" s="42">
        <f t="shared" si="3"/>
        <v>86407</v>
      </c>
      <c r="K13" s="38">
        <f t="shared" si="1"/>
        <v>1641966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1.19136793078021</v>
      </c>
      <c r="C18" s="39">
        <v>1.330717208511419</v>
      </c>
      <c r="D18" s="39">
        <v>1.154928304859299</v>
      </c>
      <c r="E18" s="39">
        <v>1.493908661903258</v>
      </c>
      <c r="F18" s="39">
        <v>1.061570582340336</v>
      </c>
      <c r="G18" s="39">
        <v>1.168604697424492</v>
      </c>
      <c r="H18" s="39">
        <v>1.233564555627154</v>
      </c>
      <c r="I18" s="39">
        <v>1.116573246421774</v>
      </c>
      <c r="J18" s="39">
        <v>1.1533185529081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1499310.5299999998</v>
      </c>
      <c r="C20" s="36">
        <f aca="true" t="shared" si="4" ref="C20:J20">SUM(C21:C30)</f>
        <v>1420305.7900000003</v>
      </c>
      <c r="D20" s="36">
        <f t="shared" si="4"/>
        <v>1762348.04</v>
      </c>
      <c r="E20" s="36">
        <f t="shared" si="4"/>
        <v>1083394.25</v>
      </c>
      <c r="F20" s="36">
        <f t="shared" si="4"/>
        <v>1057350.85</v>
      </c>
      <c r="G20" s="36">
        <f t="shared" si="4"/>
        <v>1172436.05</v>
      </c>
      <c r="H20" s="36">
        <f t="shared" si="4"/>
        <v>1077862.64</v>
      </c>
      <c r="I20" s="36">
        <f t="shared" si="4"/>
        <v>1493372.8800000004</v>
      </c>
      <c r="J20" s="36">
        <f t="shared" si="4"/>
        <v>521352.83</v>
      </c>
      <c r="K20" s="36">
        <f aca="true" t="shared" si="5" ref="K20:K28">SUM(B20:J20)</f>
        <v>11087733.860000001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1208720</v>
      </c>
      <c r="C21" s="58">
        <f>ROUND((C15+C16)*C7,2)</f>
        <v>1025901.6</v>
      </c>
      <c r="D21" s="58">
        <f aca="true" t="shared" si="6" ref="D21:J21">ROUND((D15+D16)*D7,2)</f>
        <v>1469754.55</v>
      </c>
      <c r="E21" s="58">
        <f t="shared" si="6"/>
        <v>694090.53</v>
      </c>
      <c r="F21" s="58">
        <f t="shared" si="6"/>
        <v>958775.34</v>
      </c>
      <c r="G21" s="58">
        <f t="shared" si="6"/>
        <v>966965.86</v>
      </c>
      <c r="H21" s="58">
        <f t="shared" si="6"/>
        <v>837628.06</v>
      </c>
      <c r="I21" s="58">
        <f t="shared" si="6"/>
        <v>1223401.03</v>
      </c>
      <c r="J21" s="58">
        <f t="shared" si="6"/>
        <v>433087.15</v>
      </c>
      <c r="K21" s="30">
        <f t="shared" si="5"/>
        <v>8818324.120000001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231310.25</v>
      </c>
      <c r="C22" s="30">
        <f t="shared" si="7"/>
        <v>339283.31</v>
      </c>
      <c r="D22" s="30">
        <f t="shared" si="7"/>
        <v>227706.58</v>
      </c>
      <c r="E22" s="30">
        <f t="shared" si="7"/>
        <v>342817.32</v>
      </c>
      <c r="F22" s="30">
        <f t="shared" si="7"/>
        <v>59032.36</v>
      </c>
      <c r="G22" s="30">
        <f t="shared" si="7"/>
        <v>163034.99</v>
      </c>
      <c r="H22" s="30">
        <f t="shared" si="7"/>
        <v>195640.23</v>
      </c>
      <c r="I22" s="30">
        <f t="shared" si="7"/>
        <v>142615.83</v>
      </c>
      <c r="J22" s="30">
        <f t="shared" si="7"/>
        <v>66400.3</v>
      </c>
      <c r="K22" s="30">
        <f t="shared" si="5"/>
        <v>1767841.1700000002</v>
      </c>
      <c r="L22"/>
      <c r="M22"/>
      <c r="N22"/>
    </row>
    <row r="23" spans="1:14" ht="16.5" customHeight="1">
      <c r="A23" s="18" t="s">
        <v>26</v>
      </c>
      <c r="B23" s="30">
        <v>54888.7</v>
      </c>
      <c r="C23" s="30">
        <v>49147.32</v>
      </c>
      <c r="D23" s="30">
        <v>56602.13</v>
      </c>
      <c r="E23" s="30">
        <v>39395.02</v>
      </c>
      <c r="F23" s="30">
        <v>35966.3</v>
      </c>
      <c r="G23" s="30">
        <v>38665.91</v>
      </c>
      <c r="H23" s="30">
        <v>39134.47</v>
      </c>
      <c r="I23" s="30">
        <v>65079.54</v>
      </c>
      <c r="J23" s="30">
        <v>19172.63</v>
      </c>
      <c r="K23" s="30">
        <f t="shared" si="5"/>
        <v>398052.01999999996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1369.66</v>
      </c>
      <c r="C26" s="30">
        <v>1298.86</v>
      </c>
      <c r="D26" s="30">
        <v>1612</v>
      </c>
      <c r="E26" s="30">
        <v>991.16</v>
      </c>
      <c r="F26" s="30">
        <v>966.66</v>
      </c>
      <c r="G26" s="30">
        <v>1072.85</v>
      </c>
      <c r="H26" s="30">
        <v>985.72</v>
      </c>
      <c r="I26" s="30">
        <v>1364.21</v>
      </c>
      <c r="J26" s="30">
        <v>476.52</v>
      </c>
      <c r="K26" s="30">
        <f t="shared" si="5"/>
        <v>10137.64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56077.82</v>
      </c>
      <c r="J29" s="30">
        <v>0</v>
      </c>
      <c r="K29" s="30">
        <v>56209.61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-107226.93999999999</v>
      </c>
      <c r="C32" s="30">
        <f t="shared" si="8"/>
        <v>-62814</v>
      </c>
      <c r="D32" s="30">
        <f t="shared" si="8"/>
        <v>-186653.42999999993</v>
      </c>
      <c r="E32" s="30">
        <f t="shared" si="8"/>
        <v>-81116.75</v>
      </c>
      <c r="F32" s="30">
        <f t="shared" si="8"/>
        <v>-50064.57</v>
      </c>
      <c r="G32" s="30">
        <f t="shared" si="8"/>
        <v>-145571.77000000002</v>
      </c>
      <c r="H32" s="30">
        <f t="shared" si="8"/>
        <v>-77360.37999999998</v>
      </c>
      <c r="I32" s="30">
        <f t="shared" si="8"/>
        <v>-162582.64</v>
      </c>
      <c r="J32" s="30">
        <f t="shared" si="8"/>
        <v>-24947.12000000001</v>
      </c>
      <c r="K32" s="30">
        <f aca="true" t="shared" si="9" ref="K32:K40">SUM(B32:J32)</f>
        <v>-898337.6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-103620.20999999999</v>
      </c>
      <c r="C33" s="30">
        <f t="shared" si="10"/>
        <v>-62814</v>
      </c>
      <c r="D33" s="30">
        <f t="shared" si="10"/>
        <v>-73264.76000000001</v>
      </c>
      <c r="E33" s="30">
        <f t="shared" si="10"/>
        <v>-81116.75</v>
      </c>
      <c r="F33" s="30">
        <f t="shared" si="10"/>
        <v>-41844</v>
      </c>
      <c r="G33" s="30">
        <f t="shared" si="10"/>
        <v>-55583</v>
      </c>
      <c r="H33" s="30">
        <f t="shared" si="10"/>
        <v>-27360.780000000002</v>
      </c>
      <c r="I33" s="30">
        <f t="shared" si="10"/>
        <v>-68359.63</v>
      </c>
      <c r="J33" s="30">
        <f t="shared" si="10"/>
        <v>-13224.61</v>
      </c>
      <c r="K33" s="30">
        <f t="shared" si="9"/>
        <v>-527187.74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-58652</v>
      </c>
      <c r="C34" s="30">
        <f t="shared" si="11"/>
        <v>-53552.4</v>
      </c>
      <c r="D34" s="30">
        <f t="shared" si="11"/>
        <v>-57380.4</v>
      </c>
      <c r="E34" s="30">
        <f t="shared" si="11"/>
        <v>-37382.4</v>
      </c>
      <c r="F34" s="30">
        <f t="shared" si="11"/>
        <v>-41844</v>
      </c>
      <c r="G34" s="30">
        <f t="shared" si="11"/>
        <v>-23654.4</v>
      </c>
      <c r="H34" s="30">
        <f t="shared" si="11"/>
        <v>-21058.4</v>
      </c>
      <c r="I34" s="30">
        <f t="shared" si="11"/>
        <v>-58524.4</v>
      </c>
      <c r="J34" s="30">
        <f t="shared" si="11"/>
        <v>-10190.4</v>
      </c>
      <c r="K34" s="30">
        <f t="shared" si="9"/>
        <v>-362238.80000000005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-44968.21</v>
      </c>
      <c r="C37" s="30">
        <v>-9261.6</v>
      </c>
      <c r="D37" s="30">
        <v>-15884.36</v>
      </c>
      <c r="E37" s="30">
        <v>-43734.35</v>
      </c>
      <c r="F37" s="26">
        <v>0</v>
      </c>
      <c r="G37" s="30">
        <v>-31928.6</v>
      </c>
      <c r="H37" s="30">
        <v>-6302.38</v>
      </c>
      <c r="I37" s="30">
        <v>-9835.23</v>
      </c>
      <c r="J37" s="30">
        <v>-3034.21</v>
      </c>
      <c r="K37" s="30">
        <f t="shared" si="9"/>
        <v>-164948.94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-3606.73</v>
      </c>
      <c r="C38" s="27">
        <f t="shared" si="12"/>
        <v>0</v>
      </c>
      <c r="D38" s="27">
        <f t="shared" si="12"/>
        <v>-113388.66999999993</v>
      </c>
      <c r="E38" s="27">
        <f t="shared" si="12"/>
        <v>0</v>
      </c>
      <c r="F38" s="27">
        <f t="shared" si="12"/>
        <v>-8220.57</v>
      </c>
      <c r="G38" s="27">
        <f t="shared" si="12"/>
        <v>-89988.77</v>
      </c>
      <c r="H38" s="27">
        <f t="shared" si="12"/>
        <v>-49999.59999999998</v>
      </c>
      <c r="I38" s="27">
        <f t="shared" si="12"/>
        <v>-94223.01</v>
      </c>
      <c r="J38" s="27">
        <f t="shared" si="12"/>
        <v>-11722.51000000001</v>
      </c>
      <c r="K38" s="30">
        <f t="shared" si="9"/>
        <v>-371149.8599999999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-3606.73</v>
      </c>
      <c r="C40" s="27">
        <v>0</v>
      </c>
      <c r="D40" s="27">
        <v>-89994.44</v>
      </c>
      <c r="E40" s="27">
        <v>0</v>
      </c>
      <c r="F40" s="27">
        <v>-8220.57</v>
      </c>
      <c r="G40" s="27">
        <v>-89988.77</v>
      </c>
      <c r="H40" s="27">
        <v>-49999.6</v>
      </c>
      <c r="I40" s="27">
        <v>-94223.01</v>
      </c>
      <c r="J40" s="27">
        <v>-4950</v>
      </c>
      <c r="K40" s="30">
        <f t="shared" si="9"/>
        <v>-340983.12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1392083.5899999999</v>
      </c>
      <c r="C55" s="27">
        <f t="shared" si="15"/>
        <v>1357491.7900000003</v>
      </c>
      <c r="D55" s="27">
        <f t="shared" si="15"/>
        <v>1575694.61</v>
      </c>
      <c r="E55" s="27">
        <f t="shared" si="15"/>
        <v>1002277.5</v>
      </c>
      <c r="F55" s="27">
        <f t="shared" si="15"/>
        <v>1007286.2800000001</v>
      </c>
      <c r="G55" s="27">
        <f t="shared" si="15"/>
        <v>1026864.28</v>
      </c>
      <c r="H55" s="27">
        <f t="shared" si="15"/>
        <v>1000502.2599999999</v>
      </c>
      <c r="I55" s="27">
        <f t="shared" si="15"/>
        <v>1330790.2400000002</v>
      </c>
      <c r="J55" s="27">
        <f t="shared" si="15"/>
        <v>496405.71</v>
      </c>
      <c r="K55" s="20">
        <f>SUM(B55:J55)</f>
        <v>10189396.260000002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1392083.5899999999</v>
      </c>
      <c r="C61" s="10">
        <f t="shared" si="17"/>
        <v>1357491.79</v>
      </c>
      <c r="D61" s="10">
        <f t="shared" si="17"/>
        <v>1575694.61</v>
      </c>
      <c r="E61" s="10">
        <f t="shared" si="17"/>
        <v>1002277.5</v>
      </c>
      <c r="F61" s="10">
        <f t="shared" si="17"/>
        <v>1007286.28</v>
      </c>
      <c r="G61" s="10">
        <f t="shared" si="17"/>
        <v>1026864.28</v>
      </c>
      <c r="H61" s="10">
        <f t="shared" si="17"/>
        <v>1000502.26</v>
      </c>
      <c r="I61" s="10">
        <f>SUM(I62:I74)</f>
        <v>1330790.24</v>
      </c>
      <c r="J61" s="10">
        <f t="shared" si="17"/>
        <v>496405.71</v>
      </c>
      <c r="K61" s="5">
        <f>SUM(K62:K74)</f>
        <v>10189396.260000002</v>
      </c>
      <c r="L61" s="9"/>
    </row>
    <row r="62" spans="1:12" ht="16.5" customHeight="1">
      <c r="A62" s="7" t="s">
        <v>56</v>
      </c>
      <c r="B62" s="8">
        <v>1219604.43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1219604.43</v>
      </c>
      <c r="L62"/>
    </row>
    <row r="63" spans="1:12" ht="16.5" customHeight="1">
      <c r="A63" s="7" t="s">
        <v>57</v>
      </c>
      <c r="B63" s="8">
        <v>172479.16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172479.16</v>
      </c>
      <c r="L63"/>
    </row>
    <row r="64" spans="1:12" ht="16.5" customHeight="1">
      <c r="A64" s="7" t="s">
        <v>4</v>
      </c>
      <c r="B64" s="6">
        <v>0</v>
      </c>
      <c r="C64" s="8">
        <v>1357491.79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1357491.79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1575694.61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1575694.61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1002277.5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1002277.5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1007286.28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1007286.28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1026864.28</v>
      </c>
      <c r="H68" s="6">
        <v>0</v>
      </c>
      <c r="I68" s="6">
        <v>0</v>
      </c>
      <c r="J68" s="6">
        <v>0</v>
      </c>
      <c r="K68" s="5">
        <f t="shared" si="18"/>
        <v>1026864.28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1000502.26</v>
      </c>
      <c r="I69" s="6">
        <v>0</v>
      </c>
      <c r="J69" s="6">
        <v>0</v>
      </c>
      <c r="K69" s="5">
        <f t="shared" si="18"/>
        <v>1000502.26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491593.91</v>
      </c>
      <c r="J71" s="6">
        <v>0</v>
      </c>
      <c r="K71" s="5">
        <f t="shared" si="18"/>
        <v>491593.91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839196.33</v>
      </c>
      <c r="J72" s="6">
        <v>0</v>
      </c>
      <c r="K72" s="5">
        <f t="shared" si="18"/>
        <v>839196.33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496405.71</v>
      </c>
      <c r="K73" s="5">
        <f t="shared" si="18"/>
        <v>496405.71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2024-01-11T18:44:47Z</dcterms:modified>
  <cp:category/>
  <cp:version/>
  <cp:contentType/>
  <cp:contentStatus/>
</cp:coreProperties>
</file>