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<sst xmlns="http://schemas.openxmlformats.org/spreadsheetml/2006/main" count="83" uniqueCount="82">
  <si>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</si>
  <si>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</si>
  <si>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</si>
  <si>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</si>
  <si>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</si>
  <si>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</si>
  <si>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</si>
  <si>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</si>
  <si>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</si>
  <si>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</si>
  <si>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</si>
  <si>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</si>
  <si>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</si>
  <si>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</si>
  <si>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</si>
  <si>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</si>
  <si>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</si>
  <si>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</si>
  <si>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</si>
  <si>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</si>
  <si>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</si>
  <si>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</si>
  <si>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</si>
  <si>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</si>
  <si>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</si>
  <si>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</si>
  <si>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</si>
  <si>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</si>
  <si>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</si>
  <si>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</si>
  <si>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</si>
  <si>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</si>
  <si>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</si>
  <si>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</si>
  <si>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</si>
  <si>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</si>
  <si>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</si>
  <si>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</si>
  <si>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</si>
  <si>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</si>
  <si>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</si>
  <si>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</si>
  <si>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</si>
  <si>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</si>
  <si>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</si>
  <si>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</si>
  <si>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</si>
  <si>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</si>
  <si>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</si>
  <si>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</si>
  <si>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</si>
  <si>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</si>
  <si>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</si>
  <si>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</si>
  <si>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</si>
  <si>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</si>
  <si>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</si>
  <si>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</si>
  <si>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</si>
  <si>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</si>
  <si>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</si>
  <si>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</si>
  <si>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</si>
  <si>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</si>
  <si>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</si>
  <si>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</si>
  <si>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</si>
  <si>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</si>
  <si>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</si>
  <si>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</si>
  <si>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</si>
  <si>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</si>
  <si>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</si>
  <si>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</si>
  <si>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</si>
  <si>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</si>
  <si>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</si>
  <si>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</si>
  <si>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</si>
  <si>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</si>
  <si>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04/01/24 - VENCIMENTO 11/01/24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</si>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</sst>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256495</v>
      </c>
      <c r="C7" s="46">
        <f aca="true" t="shared" si="0" ref="C7:J7">+C8+C11</f>
        <v>199995</v>
      </c>
      <c r="D7" s="46">
        <f t="shared" si="0"/>
        <v>250321</v>
      </c>
      <c r="E7" s="46">
        <f t="shared" si="0"/>
        <v>137547</v>
      </c>
      <c r="F7" s="46">
        <f t="shared" si="0"/>
        <v>180123</v>
      </c>
      <c r="G7" s="46">
        <f t="shared" si="0"/>
        <v>179436</v>
      </c>
      <c r="H7" s="46">
        <f t="shared" si="0"/>
        <v>196026</v>
      </c>
      <c r="I7" s="46">
        <f t="shared" si="0"/>
        <v>285863</v>
      </c>
      <c r="J7" s="46">
        <f t="shared" si="0"/>
        <v>92775</v>
      </c>
      <c r="K7" s="38">
        <f aca="true" t="shared" si="1" ref="K7:K13">SUM(B7:J7)</f>
        <v>1778581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12371</v>
      </c>
      <c r="C8" s="44">
        <f t="shared" si="2"/>
        <v>10980</v>
      </c>
      <c r="D8" s="44">
        <f t="shared" si="2"/>
        <v>12123</v>
      </c>
      <c r="E8" s="44">
        <f t="shared" si="2"/>
        <v>7829</v>
      </c>
      <c r="F8" s="44">
        <f t="shared" si="2"/>
        <v>9007</v>
      </c>
      <c r="G8" s="44">
        <f t="shared" si="2"/>
        <v>4905</v>
      </c>
      <c r="H8" s="44">
        <f t="shared" si="2"/>
        <v>4423</v>
      </c>
      <c r="I8" s="44">
        <f t="shared" si="2"/>
        <v>12102</v>
      </c>
      <c r="J8" s="44">
        <f t="shared" si="2"/>
        <v>2136</v>
      </c>
      <c r="K8" s="38">
        <f t="shared" si="1"/>
        <v>75876</v>
      </c>
      <c r="L8"/>
      <c r="M8"/>
      <c r="N8"/>
    </row>
    <row r="9" spans="1:14" ht="16.5" customHeight="1">
      <c r="A9" s="22" t="s">
        <v>32</v>
      </c>
      <c r="B9" s="44">
        <v>12337</v>
      </c>
      <c r="C9" s="44">
        <v>10978</v>
      </c>
      <c r="D9" s="44">
        <v>12122</v>
      </c>
      <c r="E9" s="44">
        <v>7623</v>
      </c>
      <c r="F9" s="44">
        <v>8999</v>
      </c>
      <c r="G9" s="44">
        <v>4903</v>
      </c>
      <c r="H9" s="44">
        <v>4423</v>
      </c>
      <c r="I9" s="44">
        <v>12054</v>
      </c>
      <c r="J9" s="44">
        <v>2136</v>
      </c>
      <c r="K9" s="38">
        <f t="shared" si="1"/>
        <v>75575</v>
      </c>
      <c r="L9"/>
      <c r="M9"/>
      <c r="N9"/>
    </row>
    <row r="10" spans="1:14" ht="16.5" customHeight="1">
      <c r="A10" s="22" t="s">
        <v>31</v>
      </c>
      <c r="B10" s="44">
        <v>34</v>
      </c>
      <c r="C10" s="44">
        <v>2</v>
      </c>
      <c r="D10" s="44">
        <v>1</v>
      </c>
      <c r="E10" s="44">
        <v>206</v>
      </c>
      <c r="F10" s="44">
        <v>8</v>
      </c>
      <c r="G10" s="44">
        <v>2</v>
      </c>
      <c r="H10" s="44">
        <v>0</v>
      </c>
      <c r="I10" s="44">
        <v>48</v>
      </c>
      <c r="J10" s="44">
        <v>0</v>
      </c>
      <c r="K10" s="38">
        <f t="shared" si="1"/>
        <v>301</v>
      </c>
      <c r="L10"/>
      <c r="M10"/>
      <c r="N10"/>
    </row>
    <row r="11" spans="1:14" ht="16.5" customHeight="1">
      <c r="A11" s="43" t="s">
        <v>67</v>
      </c>
      <c r="B11" s="42">
        <v>244124</v>
      </c>
      <c r="C11" s="42">
        <v>189015</v>
      </c>
      <c r="D11" s="42">
        <v>238198</v>
      </c>
      <c r="E11" s="42">
        <v>129718</v>
      </c>
      <c r="F11" s="42">
        <v>171116</v>
      </c>
      <c r="G11" s="42">
        <v>174531</v>
      </c>
      <c r="H11" s="42">
        <v>191603</v>
      </c>
      <c r="I11" s="42">
        <v>273761</v>
      </c>
      <c r="J11" s="42">
        <v>90639</v>
      </c>
      <c r="K11" s="38">
        <f t="shared" si="1"/>
        <v>1702705</v>
      </c>
      <c r="L11" s="59"/>
      <c r="M11" s="59"/>
      <c r="N11" s="59"/>
    </row>
    <row r="12" spans="1:14" ht="16.5" customHeight="1">
      <c r="A12" s="22" t="s">
        <v>79</v>
      </c>
      <c r="B12" s="42">
        <v>18923</v>
      </c>
      <c r="C12" s="42">
        <v>15902</v>
      </c>
      <c r="D12" s="42">
        <v>21498</v>
      </c>
      <c r="E12" s="42">
        <v>13498</v>
      </c>
      <c r="F12" s="42">
        <v>11623</v>
      </c>
      <c r="G12" s="42">
        <v>10921</v>
      </c>
      <c r="H12" s="42">
        <v>11357</v>
      </c>
      <c r="I12" s="42">
        <v>16051</v>
      </c>
      <c r="J12" s="42">
        <v>3998</v>
      </c>
      <c r="K12" s="38">
        <f t="shared" si="1"/>
        <v>123771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225201</v>
      </c>
      <c r="C13" s="42">
        <f>+C11-C12</f>
        <v>173113</v>
      </c>
      <c r="D13" s="42">
        <f>+D11-D12</f>
        <v>216700</v>
      </c>
      <c r="E13" s="42">
        <f aca="true" t="shared" si="3" ref="E13:J13">+E11-E12</f>
        <v>116220</v>
      </c>
      <c r="F13" s="42">
        <f t="shared" si="3"/>
        <v>159493</v>
      </c>
      <c r="G13" s="42">
        <f t="shared" si="3"/>
        <v>163610</v>
      </c>
      <c r="H13" s="42">
        <f t="shared" si="3"/>
        <v>180246</v>
      </c>
      <c r="I13" s="42">
        <f t="shared" si="3"/>
        <v>257710</v>
      </c>
      <c r="J13" s="42">
        <f t="shared" si="3"/>
        <v>86641</v>
      </c>
      <c r="K13" s="38">
        <f t="shared" si="1"/>
        <v>1578934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1.28665694061241</v>
      </c>
      <c r="C18" s="39">
        <v>1.425744140511595</v>
      </c>
      <c r="D18" s="39">
        <v>1.257394005238284</v>
      </c>
      <c r="E18" s="39">
        <v>1.637094729389026</v>
      </c>
      <c r="F18" s="39">
        <v>1.160051054281077</v>
      </c>
      <c r="G18" s="39">
        <v>1.259209411451753</v>
      </c>
      <c r="H18" s="39">
        <v>1.321091588429604</v>
      </c>
      <c r="I18" s="39">
        <v>1.215975689191464</v>
      </c>
      <c r="J18" s="39">
        <v>1.212958501541917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1548833.6900000002</v>
      </c>
      <c r="C20" s="36">
        <f aca="true" t="shared" si="4" ref="C20:J20">SUM(C21:C30)</f>
        <v>1468803.5300000003</v>
      </c>
      <c r="D20" s="36">
        <f t="shared" si="4"/>
        <v>1795121.7600000002</v>
      </c>
      <c r="E20" s="36">
        <f t="shared" si="4"/>
        <v>1123196.76</v>
      </c>
      <c r="F20" s="36">
        <f t="shared" si="4"/>
        <v>1096308.62</v>
      </c>
      <c r="G20" s="36">
        <f t="shared" si="4"/>
        <v>1197164.7299999997</v>
      </c>
      <c r="H20" s="36">
        <f t="shared" si="4"/>
        <v>1097486.5899999999</v>
      </c>
      <c r="I20" s="36">
        <f t="shared" si="4"/>
        <v>1556625.1800000004</v>
      </c>
      <c r="J20" s="36">
        <f t="shared" si="4"/>
        <v>544986.8200000002</v>
      </c>
      <c r="K20" s="36">
        <f aca="true" t="shared" si="5" ref="K20:K28">SUM(B20:J20)</f>
        <v>11428527.68</v>
      </c>
      <c r="L20"/>
      <c r="M20"/>
      <c r="N20"/>
    </row>
    <row r="21" spans="1:14" ht="16.5" customHeight="1">
      <c r="A21" s="35" t="s">
        <v>28</v>
      </c>
      <c r="B21" s="58">
        <f>ROUND((B15+B16)*B7,2)</f>
        <v>1158049.28</v>
      </c>
      <c r="C21" s="58">
        <f>ROUND((C15+C16)*C7,2)</f>
        <v>991975.2</v>
      </c>
      <c r="D21" s="58">
        <f aca="true" t="shared" si="6" ref="D21:J21">ROUND((D15+D16)*D7,2)</f>
        <v>1376390.02</v>
      </c>
      <c r="E21" s="58">
        <f t="shared" si="6"/>
        <v>657557.19</v>
      </c>
      <c r="F21" s="58">
        <f t="shared" si="6"/>
        <v>911260.27</v>
      </c>
      <c r="G21" s="58">
        <f t="shared" si="6"/>
        <v>916971.79</v>
      </c>
      <c r="H21" s="58">
        <f t="shared" si="6"/>
        <v>797629.79</v>
      </c>
      <c r="I21" s="58">
        <f t="shared" si="6"/>
        <v>1174954.1</v>
      </c>
      <c r="J21" s="58">
        <f t="shared" si="6"/>
        <v>431477.97</v>
      </c>
      <c r="K21" s="30">
        <f t="shared" si="5"/>
        <v>8416265.610000001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331962.86</v>
      </c>
      <c r="C22" s="30">
        <f t="shared" si="7"/>
        <v>422327.63</v>
      </c>
      <c r="D22" s="30">
        <f t="shared" si="7"/>
        <v>354274.54</v>
      </c>
      <c r="E22" s="30">
        <f t="shared" si="7"/>
        <v>418926.22</v>
      </c>
      <c r="F22" s="30">
        <f t="shared" si="7"/>
        <v>145848.17</v>
      </c>
      <c r="G22" s="30">
        <f t="shared" si="7"/>
        <v>237687.72</v>
      </c>
      <c r="H22" s="30">
        <f t="shared" si="7"/>
        <v>256112.22</v>
      </c>
      <c r="I22" s="30">
        <f t="shared" si="7"/>
        <v>253761.52</v>
      </c>
      <c r="J22" s="30">
        <f t="shared" si="7"/>
        <v>91886.9</v>
      </c>
      <c r="K22" s="30">
        <f t="shared" si="5"/>
        <v>2512787.78</v>
      </c>
      <c r="L22"/>
      <c r="M22"/>
      <c r="N22"/>
    </row>
    <row r="23" spans="1:14" ht="16.5" customHeight="1">
      <c r="A23" s="18" t="s">
        <v>26</v>
      </c>
      <c r="B23" s="30">
        <v>54416.36</v>
      </c>
      <c r="C23" s="30">
        <v>48513.53</v>
      </c>
      <c r="D23" s="30">
        <v>56180.59</v>
      </c>
      <c r="E23" s="30">
        <v>39608.35</v>
      </c>
      <c r="F23" s="30">
        <v>35609.72</v>
      </c>
      <c r="G23" s="30">
        <v>38738.65</v>
      </c>
      <c r="H23" s="30">
        <v>38290.15</v>
      </c>
      <c r="I23" s="30">
        <v>65298.32</v>
      </c>
      <c r="J23" s="30">
        <v>18918.31</v>
      </c>
      <c r="K23" s="30">
        <f t="shared" si="5"/>
        <v>395573.98000000004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1312.47</v>
      </c>
      <c r="D26" s="30">
        <v>1603.83</v>
      </c>
      <c r="E26" s="30">
        <v>1004.78</v>
      </c>
      <c r="F26" s="30">
        <v>980.27</v>
      </c>
      <c r="G26" s="30">
        <v>1070.13</v>
      </c>
      <c r="H26" s="30">
        <v>980.27</v>
      </c>
      <c r="I26" s="30">
        <v>1391.44</v>
      </c>
      <c r="J26" s="30">
        <v>487.41</v>
      </c>
      <c r="K26" s="30">
        <f t="shared" si="5"/>
        <v>10213.869999999999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56385.35</v>
      </c>
      <c r="J29" s="30">
        <v>0</v>
      </c>
      <c r="K29" s="30">
        <v>56209.61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-103699</v>
      </c>
      <c r="C32" s="30">
        <f t="shared" si="8"/>
        <v>-51265.549999999996</v>
      </c>
      <c r="D32" s="30">
        <f t="shared" si="8"/>
        <v>-95293.93</v>
      </c>
      <c r="E32" s="30">
        <f t="shared" si="8"/>
        <v>-84101.04999999999</v>
      </c>
      <c r="F32" s="30">
        <f t="shared" si="8"/>
        <v>-39595.6</v>
      </c>
      <c r="G32" s="30">
        <f t="shared" si="8"/>
        <v>-60248.5</v>
      </c>
      <c r="H32" s="30">
        <f t="shared" si="8"/>
        <v>-26540.32</v>
      </c>
      <c r="I32" s="30">
        <f t="shared" si="8"/>
        <v>-64084.979999999996</v>
      </c>
      <c r="J32" s="30">
        <f t="shared" si="8"/>
        <v>-19579.070000000007</v>
      </c>
      <c r="K32" s="30">
        <f aca="true" t="shared" si="9" ref="K32:K40">SUM(B32:J32)</f>
        <v>-544408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-103699</v>
      </c>
      <c r="C33" s="30">
        <f t="shared" si="10"/>
        <v>-51265.549999999996</v>
      </c>
      <c r="D33" s="30">
        <f t="shared" si="10"/>
        <v>-71899.70000000001</v>
      </c>
      <c r="E33" s="30">
        <f t="shared" si="10"/>
        <v>-84101.04999999999</v>
      </c>
      <c r="F33" s="30">
        <f t="shared" si="10"/>
        <v>-39595.6</v>
      </c>
      <c r="G33" s="30">
        <f t="shared" si="10"/>
        <v>-60248.5</v>
      </c>
      <c r="H33" s="30">
        <f t="shared" si="10"/>
        <v>-26540.32</v>
      </c>
      <c r="I33" s="30">
        <f t="shared" si="10"/>
        <v>-64084.979999999996</v>
      </c>
      <c r="J33" s="30">
        <f t="shared" si="10"/>
        <v>-12806.56</v>
      </c>
      <c r="K33" s="30">
        <f t="shared" si="9"/>
        <v>-514241.25999999995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-54282.8</v>
      </c>
      <c r="C34" s="30">
        <f t="shared" si="11"/>
        <v>-48303.2</v>
      </c>
      <c r="D34" s="30">
        <f t="shared" si="11"/>
        <v>-53336.8</v>
      </c>
      <c r="E34" s="30">
        <f t="shared" si="11"/>
        <v>-33541.2</v>
      </c>
      <c r="F34" s="30">
        <f t="shared" si="11"/>
        <v>-39595.6</v>
      </c>
      <c r="G34" s="30">
        <f t="shared" si="11"/>
        <v>-21573.2</v>
      </c>
      <c r="H34" s="30">
        <f t="shared" si="11"/>
        <v>-19461.2</v>
      </c>
      <c r="I34" s="30">
        <f t="shared" si="11"/>
        <v>-53037.6</v>
      </c>
      <c r="J34" s="30">
        <f t="shared" si="11"/>
        <v>-9398.4</v>
      </c>
      <c r="K34" s="30">
        <f t="shared" si="9"/>
        <v>-332530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-49416.2</v>
      </c>
      <c r="C37" s="30">
        <v>-2962.35</v>
      </c>
      <c r="D37" s="30">
        <v>-18562.9</v>
      </c>
      <c r="E37" s="30">
        <v>-50559.85</v>
      </c>
      <c r="F37" s="26">
        <v>0</v>
      </c>
      <c r="G37" s="30">
        <v>-38675.3</v>
      </c>
      <c r="H37" s="30">
        <v>-7079.12</v>
      </c>
      <c r="I37" s="30">
        <v>-11047.38</v>
      </c>
      <c r="J37" s="30">
        <v>-3408.16</v>
      </c>
      <c r="K37" s="30">
        <f t="shared" si="9"/>
        <v>-181711.25999999998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1445134.6900000002</v>
      </c>
      <c r="C55" s="27">
        <f t="shared" si="15"/>
        <v>1417537.9800000002</v>
      </c>
      <c r="D55" s="27">
        <f t="shared" si="15"/>
        <v>1699827.8300000003</v>
      </c>
      <c r="E55" s="27">
        <f t="shared" si="15"/>
        <v>1039095.71</v>
      </c>
      <c r="F55" s="27">
        <f t="shared" si="15"/>
        <v>1056713.02</v>
      </c>
      <c r="G55" s="27">
        <f t="shared" si="15"/>
        <v>1136916.2299999997</v>
      </c>
      <c r="H55" s="27">
        <f t="shared" si="15"/>
        <v>1070946.2699999998</v>
      </c>
      <c r="I55" s="27">
        <f t="shared" si="15"/>
        <v>1492540.2000000004</v>
      </c>
      <c r="J55" s="27">
        <f t="shared" si="15"/>
        <v>525407.7500000002</v>
      </c>
      <c r="K55" s="20">
        <f>SUM(B55:J55)</f>
        <v>10884119.680000002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1445134.69</v>
      </c>
      <c r="C61" s="10">
        <f t="shared" si="17"/>
        <v>1417537.98</v>
      </c>
      <c r="D61" s="10">
        <f t="shared" si="17"/>
        <v>1699827.83</v>
      </c>
      <c r="E61" s="10">
        <f t="shared" si="17"/>
        <v>1039095.71</v>
      </c>
      <c r="F61" s="10">
        <f t="shared" si="17"/>
        <v>1056713.02</v>
      </c>
      <c r="G61" s="10">
        <f t="shared" si="17"/>
        <v>1136916.23</v>
      </c>
      <c r="H61" s="10">
        <f t="shared" si="17"/>
        <v>1070946.27</v>
      </c>
      <c r="I61" s="10">
        <f>SUM(I62:I74)</f>
        <v>1492540.21</v>
      </c>
      <c r="J61" s="10">
        <f t="shared" si="17"/>
        <v>525407.75</v>
      </c>
      <c r="K61" s="5">
        <f>SUM(K62:K74)</f>
        <v>10884119.69</v>
      </c>
      <c r="L61" s="9"/>
    </row>
    <row r="62" spans="1:12" ht="16.5" customHeight="1">
      <c r="A62" s="7" t="s">
        <v>56</v>
      </c>
      <c r="B62" s="8">
        <v>1265359.93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1265359.93</v>
      </c>
      <c r="L62"/>
    </row>
    <row r="63" spans="1:12" ht="16.5" customHeight="1">
      <c r="A63" s="7" t="s">
        <v>57</v>
      </c>
      <c r="B63" s="8">
        <v>179774.76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179774.76</v>
      </c>
      <c r="L63"/>
    </row>
    <row r="64" spans="1:12" ht="16.5" customHeight="1">
      <c r="A64" s="7" t="s">
        <v>4</v>
      </c>
      <c r="B64" s="6">
        <v>0</v>
      </c>
      <c r="C64" s="8">
        <v>1417537.98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1417537.98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1699827.83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1699827.83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1039095.71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1039095.71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1056713.02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1056713.02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1136916.23</v>
      </c>
      <c r="H68" s="6">
        <v>0</v>
      </c>
      <c r="I68" s="6">
        <v>0</v>
      </c>
      <c r="J68" s="6">
        <v>0</v>
      </c>
      <c r="K68" s="5">
        <f t="shared" si="18"/>
        <v>1136916.23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1070946.27</v>
      </c>
      <c r="I69" s="6">
        <v>0</v>
      </c>
      <c r="J69" s="6">
        <v>0</v>
      </c>
      <c r="K69" s="5">
        <f t="shared" si="18"/>
        <v>1070946.27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541493.59</v>
      </c>
      <c r="J71" s="6">
        <v>0</v>
      </c>
      <c r="K71" s="5">
        <f t="shared" si="18"/>
        <v>541493.59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951046.62</v>
      </c>
      <c r="J72" s="6">
        <v>0</v>
      </c>
      <c r="K72" s="5">
        <f t="shared" si="18"/>
        <v>951046.62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525407.75</v>
      </c>
      <c r="K73" s="5">
        <f t="shared" si="18"/>
        <v>525407.75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2024-01-10T16:56:33Z</dcterms:modified>
  <cp:category/>
  <cp:version/>
  <cp:contentType/>
  <cp:contentStatus/>
</cp:coreProperties>
</file>