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<sst xmlns="http://schemas.openxmlformats.org/spreadsheetml/2006/main" count="83" uniqueCount="82">
  <si>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</si>
  <si>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</si>
  <si>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</si>
  <si>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</si>
  <si>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</si>
  <si>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</si>
  <si>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</si>
  <si>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</si>
  <si>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</si>
  <si>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</si>
  <si>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</si>
  <si>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</si>
  <si>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</si>
  <si>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</si>
  <si>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</si>
  <si>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</si>
  <si>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</si>
  <si>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</si>
  <si>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</si>
  <si>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</si>
  <si>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</si>
  <si>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</si>
  <si>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</si>
  <si>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</si>
  <si>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</si>
  <si>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</si>
  <si>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</si>
  <si>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</si>
  <si>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</si>
  <si>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</si>
  <si>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</si>
  <si>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</si>
  <si>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</si>
  <si>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</si>
  <si>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</si>
  <si>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</si>
  <si>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</si>
  <si>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</si>
  <si>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</si>
  <si>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</si>
  <si>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</si>
  <si>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</si>
  <si>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</si>
  <si>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</si>
  <si>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</si>
  <si>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</si>
  <si>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</si>
  <si>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</si>
  <si>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</si>
  <si>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</si>
  <si>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</si>
  <si>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</si>
  <si>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</si>
  <si>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</si>
  <si>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</si>
  <si>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</si>
  <si>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</si>
  <si>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</si>
  <si>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</si>
  <si>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</si>
  <si>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</si>
  <si>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</si>
  <si>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</si>
  <si>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</si>
  <si>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</si>
  <si>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</si>
  <si>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</si>
  <si>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</si>
  <si>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</si>
  <si>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</si>
  <si>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</si>
  <si>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</si>
  <si>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</si>
  <si>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</si>
  <si>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</si>
  <si>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</si>
  <si>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</si>
  <si>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</si>
  <si>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</si>
  <si>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</si>
  <si>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03/01/24 - VENCIMENTO 10/01/24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</si>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</sst>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248998</v>
      </c>
      <c r="C7" s="46">
        <f aca="true" t="shared" si="0" ref="C7:J7">+C8+C11</f>
        <v>191421</v>
      </c>
      <c r="D7" s="46">
        <f t="shared" si="0"/>
        <v>236311</v>
      </c>
      <c r="E7" s="46">
        <f t="shared" si="0"/>
        <v>132886</v>
      </c>
      <c r="F7" s="46">
        <f t="shared" si="0"/>
        <v>176463</v>
      </c>
      <c r="G7" s="46">
        <f t="shared" si="0"/>
        <v>176221</v>
      </c>
      <c r="H7" s="46">
        <f t="shared" si="0"/>
        <v>190747</v>
      </c>
      <c r="I7" s="46">
        <f t="shared" si="0"/>
        <v>279572</v>
      </c>
      <c r="J7" s="46">
        <f t="shared" si="0"/>
        <v>88000</v>
      </c>
      <c r="K7" s="38">
        <f aca="true" t="shared" si="1" ref="K7:K13">SUM(B7:J7)</f>
        <v>1720619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12124</v>
      </c>
      <c r="C8" s="44">
        <f t="shared" si="2"/>
        <v>10672</v>
      </c>
      <c r="D8" s="44">
        <f t="shared" si="2"/>
        <v>11492</v>
      </c>
      <c r="E8" s="44">
        <f t="shared" si="2"/>
        <v>7722</v>
      </c>
      <c r="F8" s="44">
        <f t="shared" si="2"/>
        <v>8794</v>
      </c>
      <c r="G8" s="44">
        <f t="shared" si="2"/>
        <v>4960</v>
      </c>
      <c r="H8" s="44">
        <f t="shared" si="2"/>
        <v>4276</v>
      </c>
      <c r="I8" s="44">
        <f t="shared" si="2"/>
        <v>11968</v>
      </c>
      <c r="J8" s="44">
        <f t="shared" si="2"/>
        <v>2083</v>
      </c>
      <c r="K8" s="38">
        <f t="shared" si="1"/>
        <v>74091</v>
      </c>
      <c r="L8"/>
      <c r="M8"/>
      <c r="N8"/>
    </row>
    <row r="9" spans="1:14" ht="16.5" customHeight="1">
      <c r="A9" s="22" t="s">
        <v>32</v>
      </c>
      <c r="B9" s="44">
        <v>12100</v>
      </c>
      <c r="C9" s="44">
        <v>10671</v>
      </c>
      <c r="D9" s="44">
        <v>11491</v>
      </c>
      <c r="E9" s="44">
        <v>7541</v>
      </c>
      <c r="F9" s="44">
        <v>8786</v>
      </c>
      <c r="G9" s="44">
        <v>4959</v>
      </c>
      <c r="H9" s="44">
        <v>4276</v>
      </c>
      <c r="I9" s="44">
        <v>11935</v>
      </c>
      <c r="J9" s="44">
        <v>2083</v>
      </c>
      <c r="K9" s="38">
        <f t="shared" si="1"/>
        <v>73842</v>
      </c>
      <c r="L9"/>
      <c r="M9"/>
      <c r="N9"/>
    </row>
    <row r="10" spans="1:14" ht="16.5" customHeight="1">
      <c r="A10" s="22" t="s">
        <v>31</v>
      </c>
      <c r="B10" s="44">
        <v>24</v>
      </c>
      <c r="C10" s="44">
        <v>1</v>
      </c>
      <c r="D10" s="44">
        <v>1</v>
      </c>
      <c r="E10" s="44">
        <v>181</v>
      </c>
      <c r="F10" s="44">
        <v>8</v>
      </c>
      <c r="G10" s="44">
        <v>1</v>
      </c>
      <c r="H10" s="44">
        <v>0</v>
      </c>
      <c r="I10" s="44">
        <v>33</v>
      </c>
      <c r="J10" s="44">
        <v>0</v>
      </c>
      <c r="K10" s="38">
        <f t="shared" si="1"/>
        <v>249</v>
      </c>
      <c r="L10"/>
      <c r="M10"/>
      <c r="N10"/>
    </row>
    <row r="11" spans="1:14" ht="16.5" customHeight="1">
      <c r="A11" s="43" t="s">
        <v>67</v>
      </c>
      <c r="B11" s="42">
        <v>236874</v>
      </c>
      <c r="C11" s="42">
        <v>180749</v>
      </c>
      <c r="D11" s="42">
        <v>224819</v>
      </c>
      <c r="E11" s="42">
        <v>125164</v>
      </c>
      <c r="F11" s="42">
        <v>167669</v>
      </c>
      <c r="G11" s="42">
        <v>171261</v>
      </c>
      <c r="H11" s="42">
        <v>186471</v>
      </c>
      <c r="I11" s="42">
        <v>267604</v>
      </c>
      <c r="J11" s="42">
        <v>85917</v>
      </c>
      <c r="K11" s="38">
        <f t="shared" si="1"/>
        <v>1646528</v>
      </c>
      <c r="L11" s="59"/>
      <c r="M11" s="59"/>
      <c r="N11" s="59"/>
    </row>
    <row r="12" spans="1:14" ht="16.5" customHeight="1">
      <c r="A12" s="22" t="s">
        <v>79</v>
      </c>
      <c r="B12" s="42">
        <v>18296</v>
      </c>
      <c r="C12" s="42">
        <v>15358</v>
      </c>
      <c r="D12" s="42">
        <v>20273</v>
      </c>
      <c r="E12" s="42">
        <v>12891</v>
      </c>
      <c r="F12" s="42">
        <v>11689</v>
      </c>
      <c r="G12" s="42">
        <v>10663</v>
      </c>
      <c r="H12" s="42">
        <v>11446</v>
      </c>
      <c r="I12" s="42">
        <v>15937</v>
      </c>
      <c r="J12" s="42">
        <v>3889</v>
      </c>
      <c r="K12" s="38">
        <f t="shared" si="1"/>
        <v>120442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218578</v>
      </c>
      <c r="C13" s="42">
        <f>+C11-C12</f>
        <v>165391</v>
      </c>
      <c r="D13" s="42">
        <f>+D11-D12</f>
        <v>204546</v>
      </c>
      <c r="E13" s="42">
        <f aca="true" t="shared" si="3" ref="E13:J13">+E11-E12</f>
        <v>112273</v>
      </c>
      <c r="F13" s="42">
        <f t="shared" si="3"/>
        <v>155980</v>
      </c>
      <c r="G13" s="42">
        <f t="shared" si="3"/>
        <v>160598</v>
      </c>
      <c r="H13" s="42">
        <f t="shared" si="3"/>
        <v>175025</v>
      </c>
      <c r="I13" s="42">
        <f t="shared" si="3"/>
        <v>251667</v>
      </c>
      <c r="J13" s="42">
        <f t="shared" si="3"/>
        <v>82028</v>
      </c>
      <c r="K13" s="38">
        <f t="shared" si="1"/>
        <v>1526086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1.322736054367676</v>
      </c>
      <c r="C18" s="39">
        <v>1.480005035905082</v>
      </c>
      <c r="D18" s="39">
        <v>1.30702372699627</v>
      </c>
      <c r="E18" s="39">
        <v>1.682441365376226</v>
      </c>
      <c r="F18" s="39">
        <v>1.183982332215239</v>
      </c>
      <c r="G18" s="39">
        <v>1.280858166182705</v>
      </c>
      <c r="H18" s="39">
        <v>1.3546524480843</v>
      </c>
      <c r="I18" s="39">
        <v>1.233470079114867</v>
      </c>
      <c r="J18" s="39">
        <v>1.257788444953176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1545510.3499999999</v>
      </c>
      <c r="C20" s="36">
        <f aca="true" t="shared" si="4" ref="C20:J20">SUM(C21:C30)</f>
        <v>1459755.2600000002</v>
      </c>
      <c r="D20" s="36">
        <f t="shared" si="4"/>
        <v>1761089.2500000002</v>
      </c>
      <c r="E20" s="36">
        <f t="shared" si="4"/>
        <v>1115975.54</v>
      </c>
      <c r="F20" s="36">
        <f t="shared" si="4"/>
        <v>1095951.6800000002</v>
      </c>
      <c r="G20" s="36">
        <f t="shared" si="4"/>
        <v>1195782.03</v>
      </c>
      <c r="H20" s="36">
        <f t="shared" si="4"/>
        <v>1095187.91</v>
      </c>
      <c r="I20" s="36">
        <f t="shared" si="4"/>
        <v>1544103.2800000003</v>
      </c>
      <c r="J20" s="36">
        <f t="shared" si="4"/>
        <v>536955.8600000001</v>
      </c>
      <c r="K20" s="36">
        <f aca="true" t="shared" si="5" ref="K20:K29">SUM(B20:J20)</f>
        <v>11350311.16</v>
      </c>
      <c r="L20"/>
      <c r="M20"/>
      <c r="N20"/>
    </row>
    <row r="21" spans="1:14" ht="16.5" customHeight="1">
      <c r="A21" s="35" t="s">
        <v>28</v>
      </c>
      <c r="B21" s="58">
        <f>ROUND((B15+B16)*B7,2)</f>
        <v>1124201.07</v>
      </c>
      <c r="C21" s="58">
        <f>ROUND((C15+C16)*C7,2)</f>
        <v>949448.16</v>
      </c>
      <c r="D21" s="58">
        <f aca="true" t="shared" si="6" ref="D21:J21">ROUND((D15+D16)*D7,2)</f>
        <v>1299356.03</v>
      </c>
      <c r="E21" s="58">
        <f t="shared" si="6"/>
        <v>635274.81</v>
      </c>
      <c r="F21" s="58">
        <f t="shared" si="6"/>
        <v>892743.96</v>
      </c>
      <c r="G21" s="58">
        <f t="shared" si="6"/>
        <v>900542.18</v>
      </c>
      <c r="H21" s="58">
        <f t="shared" si="6"/>
        <v>776149.54</v>
      </c>
      <c r="I21" s="58">
        <f t="shared" si="6"/>
        <v>1149096.83</v>
      </c>
      <c r="J21" s="58">
        <f t="shared" si="6"/>
        <v>409270.4</v>
      </c>
      <c r="K21" s="30">
        <f t="shared" si="5"/>
        <v>8136082.9799999995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362820.22</v>
      </c>
      <c r="C22" s="30">
        <f t="shared" si="7"/>
        <v>455739.9</v>
      </c>
      <c r="D22" s="30">
        <f t="shared" si="7"/>
        <v>398933.13</v>
      </c>
      <c r="E22" s="30">
        <f t="shared" si="7"/>
        <v>433537.81</v>
      </c>
      <c r="F22" s="30">
        <f t="shared" si="7"/>
        <v>164249.12</v>
      </c>
      <c r="G22" s="30">
        <f t="shared" si="7"/>
        <v>252924.63</v>
      </c>
      <c r="H22" s="30">
        <f t="shared" si="7"/>
        <v>275263.33</v>
      </c>
      <c r="I22" s="30">
        <f t="shared" si="7"/>
        <v>268279.73</v>
      </c>
      <c r="J22" s="30">
        <f t="shared" si="7"/>
        <v>105505.18</v>
      </c>
      <c r="K22" s="30">
        <f t="shared" si="5"/>
        <v>2717253.0500000003</v>
      </c>
      <c r="L22"/>
      <c r="M22"/>
      <c r="N22"/>
    </row>
    <row r="23" spans="1:14" ht="16.5" customHeight="1">
      <c r="A23" s="18" t="s">
        <v>26</v>
      </c>
      <c r="B23" s="30">
        <v>54075.7</v>
      </c>
      <c r="C23" s="30">
        <v>48577.3</v>
      </c>
      <c r="D23" s="30">
        <v>54542.54</v>
      </c>
      <c r="E23" s="30">
        <v>40057.92</v>
      </c>
      <c r="F23" s="30">
        <v>35362.69</v>
      </c>
      <c r="G23" s="30">
        <v>38543.2</v>
      </c>
      <c r="H23" s="30">
        <v>38315.16</v>
      </c>
      <c r="I23" s="30">
        <v>64293.94</v>
      </c>
      <c r="J23" s="30">
        <v>19479.36</v>
      </c>
      <c r="K23" s="30">
        <f t="shared" si="5"/>
        <v>393247.81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1391.44</v>
      </c>
      <c r="C26" s="30">
        <v>1315.2</v>
      </c>
      <c r="D26" s="30">
        <v>1584.77</v>
      </c>
      <c r="E26" s="30">
        <v>1004.78</v>
      </c>
      <c r="F26" s="30">
        <v>985.72</v>
      </c>
      <c r="G26" s="30">
        <v>1075.58</v>
      </c>
      <c r="H26" s="30">
        <v>985.72</v>
      </c>
      <c r="I26" s="30">
        <v>1388.72</v>
      </c>
      <c r="J26" s="30">
        <v>484.69</v>
      </c>
      <c r="K26" s="30">
        <f t="shared" si="5"/>
        <v>10216.619999999999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56209.61</v>
      </c>
      <c r="J29" s="30">
        <v>0</v>
      </c>
      <c r="K29" s="30">
        <f t="shared" si="5"/>
        <v>56209.61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-104479.12</v>
      </c>
      <c r="C32" s="30">
        <f t="shared" si="8"/>
        <v>-52931.700000000004</v>
      </c>
      <c r="D32" s="30">
        <f t="shared" si="8"/>
        <v>-93629.47999999998</v>
      </c>
      <c r="E32" s="30">
        <f t="shared" si="8"/>
        <v>-97492.57</v>
      </c>
      <c r="F32" s="30">
        <f t="shared" si="8"/>
        <v>-38658.4</v>
      </c>
      <c r="G32" s="30">
        <f t="shared" si="8"/>
        <v>-63790.4</v>
      </c>
      <c r="H32" s="30">
        <f t="shared" si="8"/>
        <v>-25557.61</v>
      </c>
      <c r="I32" s="30">
        <f t="shared" si="8"/>
        <v>-63037.19</v>
      </c>
      <c r="J32" s="30">
        <f t="shared" si="8"/>
        <v>-19184.15000000001</v>
      </c>
      <c r="K32" s="30">
        <f aca="true" t="shared" si="9" ref="K32:K40">SUM(B32:J32)</f>
        <v>-558760.62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-104479.12</v>
      </c>
      <c r="C33" s="30">
        <f t="shared" si="10"/>
        <v>-52931.700000000004</v>
      </c>
      <c r="D33" s="30">
        <f t="shared" si="10"/>
        <v>-70235.25</v>
      </c>
      <c r="E33" s="30">
        <f t="shared" si="10"/>
        <v>-97492.57</v>
      </c>
      <c r="F33" s="30">
        <f t="shared" si="10"/>
        <v>-38658.4</v>
      </c>
      <c r="G33" s="30">
        <f t="shared" si="10"/>
        <v>-63790.4</v>
      </c>
      <c r="H33" s="30">
        <f t="shared" si="10"/>
        <v>-25557.61</v>
      </c>
      <c r="I33" s="30">
        <f t="shared" si="10"/>
        <v>-63037.19</v>
      </c>
      <c r="J33" s="30">
        <f t="shared" si="10"/>
        <v>-12411.640000000001</v>
      </c>
      <c r="K33" s="30">
        <f t="shared" si="9"/>
        <v>-528593.88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-53240</v>
      </c>
      <c r="C34" s="30">
        <f t="shared" si="11"/>
        <v>-46952.4</v>
      </c>
      <c r="D34" s="30">
        <f t="shared" si="11"/>
        <v>-50560.4</v>
      </c>
      <c r="E34" s="30">
        <f t="shared" si="11"/>
        <v>-33180.4</v>
      </c>
      <c r="F34" s="30">
        <f t="shared" si="11"/>
        <v>-38658.4</v>
      </c>
      <c r="G34" s="30">
        <f t="shared" si="11"/>
        <v>-21819.6</v>
      </c>
      <c r="H34" s="30">
        <f t="shared" si="11"/>
        <v>-18814.4</v>
      </c>
      <c r="I34" s="30">
        <f t="shared" si="11"/>
        <v>-52514</v>
      </c>
      <c r="J34" s="30">
        <f t="shared" si="11"/>
        <v>-9165.2</v>
      </c>
      <c r="K34" s="30">
        <f t="shared" si="9"/>
        <v>-324904.8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-51239.12</v>
      </c>
      <c r="C37" s="30">
        <v>-5979.3</v>
      </c>
      <c r="D37" s="30">
        <v>-19674.85</v>
      </c>
      <c r="E37" s="30">
        <v>-64312.17</v>
      </c>
      <c r="F37" s="26">
        <v>0</v>
      </c>
      <c r="G37" s="30">
        <v>-41970.8</v>
      </c>
      <c r="H37" s="30">
        <v>-6743.21</v>
      </c>
      <c r="I37" s="30">
        <v>-10523.19</v>
      </c>
      <c r="J37" s="30">
        <v>-3246.44</v>
      </c>
      <c r="K37" s="30">
        <f t="shared" si="9"/>
        <v>-203689.08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1441031.23</v>
      </c>
      <c r="C55" s="27">
        <f t="shared" si="15"/>
        <v>1406823.5600000003</v>
      </c>
      <c r="D55" s="27">
        <f t="shared" si="15"/>
        <v>1667459.7700000003</v>
      </c>
      <c r="E55" s="27">
        <f t="shared" si="15"/>
        <v>1018482.97</v>
      </c>
      <c r="F55" s="27">
        <f t="shared" si="15"/>
        <v>1057293.2800000003</v>
      </c>
      <c r="G55" s="27">
        <f t="shared" si="15"/>
        <v>1131991.6300000001</v>
      </c>
      <c r="H55" s="27">
        <f t="shared" si="15"/>
        <v>1069630.2999999998</v>
      </c>
      <c r="I55" s="27">
        <f t="shared" si="15"/>
        <v>1481066.0900000003</v>
      </c>
      <c r="J55" s="27">
        <f t="shared" si="15"/>
        <v>517771.7100000001</v>
      </c>
      <c r="K55" s="20">
        <f>SUM(B55:J55)</f>
        <v>10791550.540000001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1441031.23</v>
      </c>
      <c r="C61" s="10">
        <f t="shared" si="17"/>
        <v>1406823.56</v>
      </c>
      <c r="D61" s="10">
        <f t="shared" si="17"/>
        <v>1667459.77</v>
      </c>
      <c r="E61" s="10">
        <f t="shared" si="17"/>
        <v>1018482.97</v>
      </c>
      <c r="F61" s="10">
        <f t="shared" si="17"/>
        <v>1057293.28</v>
      </c>
      <c r="G61" s="10">
        <f t="shared" si="17"/>
        <v>1131991.63</v>
      </c>
      <c r="H61" s="10">
        <f t="shared" si="17"/>
        <v>1069630.3</v>
      </c>
      <c r="I61" s="10">
        <f>SUM(I62:I74)</f>
        <v>1481066.08</v>
      </c>
      <c r="J61" s="10">
        <f t="shared" si="17"/>
        <v>517771.71</v>
      </c>
      <c r="K61" s="5">
        <f>SUM(K62:K74)</f>
        <v>10791550.530000001</v>
      </c>
      <c r="L61" s="9"/>
    </row>
    <row r="62" spans="1:12" ht="16.5" customHeight="1">
      <c r="A62" s="7" t="s">
        <v>56</v>
      </c>
      <c r="B62" s="8">
        <v>1261911.05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1261911.05</v>
      </c>
      <c r="L62"/>
    </row>
    <row r="63" spans="1:12" ht="16.5" customHeight="1">
      <c r="A63" s="7" t="s">
        <v>57</v>
      </c>
      <c r="B63" s="8">
        <v>179120.18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179120.18</v>
      </c>
      <c r="L63"/>
    </row>
    <row r="64" spans="1:12" ht="16.5" customHeight="1">
      <c r="A64" s="7" t="s">
        <v>4</v>
      </c>
      <c r="B64" s="6">
        <v>0</v>
      </c>
      <c r="C64" s="8">
        <v>1406823.56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1406823.56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1667459.77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1667459.77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1018482.97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1018482.97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1057293.28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1057293.28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1131991.63</v>
      </c>
      <c r="H68" s="6">
        <v>0</v>
      </c>
      <c r="I68" s="6">
        <v>0</v>
      </c>
      <c r="J68" s="6">
        <v>0</v>
      </c>
      <c r="K68" s="5">
        <f t="shared" si="18"/>
        <v>1131991.63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1069630.3</v>
      </c>
      <c r="I69" s="6">
        <v>0</v>
      </c>
      <c r="J69" s="6">
        <v>0</v>
      </c>
      <c r="K69" s="5">
        <f t="shared" si="18"/>
        <v>1069630.3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536590.24</v>
      </c>
      <c r="J71" s="6">
        <v>0</v>
      </c>
      <c r="K71" s="5">
        <f t="shared" si="18"/>
        <v>536590.24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944475.84</v>
      </c>
      <c r="J72" s="6">
        <v>0</v>
      </c>
      <c r="K72" s="5">
        <f t="shared" si="18"/>
        <v>944475.84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517771.71</v>
      </c>
      <c r="K73" s="5">
        <f t="shared" si="18"/>
        <v>517771.71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2024-01-09T17:25:16Z</dcterms:modified>
  <cp:category/>
  <cp:version/>
  <cp:contentType/>
  <cp:contentStatus/>
</cp:coreProperties>
</file>