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<sst xmlns="http://schemas.openxmlformats.org/spreadsheetml/2006/main" count="87" uniqueCount="86">
  <si>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</si>
  <si>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</si>
  <si>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</si>
  <si>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</si>
  <si>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</si>
  <si>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</si>
  <si>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</si>
  <si>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</si>
  <si>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</si>
  <si>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</si>
  <si>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</si>
  <si>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</si>
  <si>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</si>
  <si>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</si>
  <si>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</si>
  <si>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</si>
  <si>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</si>
  <si>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</si>
  <si>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</si>
  <si>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</si>
  <si>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</si>
  <si>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</si>
  <si>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</si>
  <si>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</si>
  <si>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</si>
  <si>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</si>
  <si>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</si>
  <si>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</si>
  <si>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</si>
  <si>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</si>
  <si>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</si>
  <si>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</si>
  <si>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</si>
  <si>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</si>
  <si>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</si>
  <si>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</si>
  <si>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</si>
  <si>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</si>
  <si>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</si>
  <si>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</si>
  <si>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</si>
  <si>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</si>
  <si>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</si>
  <si>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</si>
  <si>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</si>
  <si>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</si>
  <si>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</si>
  <si>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</si>
  <si>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</si>
  <si>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</si>
  <si>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</si>
  <si>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</si>
  <si>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</si>
  <si>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</si>
  <si>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</si>
  <si>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</si>
  <si>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</si>
  <si>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</si>
  <si>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</si>
  <si>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</si>
  <si>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</si>
  <si>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</si>
  <si>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</si>
  <si>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</si>
  <si>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</si>
  <si>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</si>
  <si>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</si>
  <si>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</si>
  <si>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</si>
  <si>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</si>
  <si>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</si>
  <si>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</si>
  <si>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</si>
  <si>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</si>
  <si>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</si>
  <si>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</si>
  <si>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</si>
  <si>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</si>
  <si>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</si>
  <si>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</si>
  <si>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</si>
  <si>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</si>
  <si>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</si>
  <si>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</si>
  <si>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30/01/24 - VENCIMENTO 06/02/24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</si>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</sst>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82375</v>
      </c>
      <c r="C7" s="10">
        <f aca="true" t="shared" si="0" ref="C7:K7">C8+C11</f>
        <v>102392</v>
      </c>
      <c r="D7" s="10">
        <f t="shared" si="0"/>
        <v>303537</v>
      </c>
      <c r="E7" s="10">
        <f t="shared" si="0"/>
        <v>236099</v>
      </c>
      <c r="F7" s="10">
        <f t="shared" si="0"/>
        <v>249826</v>
      </c>
      <c r="G7" s="10">
        <f t="shared" si="0"/>
        <v>144370</v>
      </c>
      <c r="H7" s="10">
        <f t="shared" si="0"/>
        <v>84936</v>
      </c>
      <c r="I7" s="10">
        <f t="shared" si="0"/>
        <v>116176</v>
      </c>
      <c r="J7" s="10">
        <f t="shared" si="0"/>
        <v>116396</v>
      </c>
      <c r="K7" s="10">
        <f t="shared" si="0"/>
        <v>206167</v>
      </c>
      <c r="L7" s="10">
        <f aca="true" t="shared" si="1" ref="L7:L13">SUM(B7:K7)</f>
        <v>1642274</v>
      </c>
      <c r="M7" s="11"/>
    </row>
    <row r="8" spans="1:13" ht="17.25" customHeight="1">
      <c r="A8" s="12" t="s">
        <v>81</v>
      </c>
      <c r="B8" s="13">
        <f>B9+B10</f>
        <v>5119</v>
      </c>
      <c r="C8" s="13">
        <f aca="true" t="shared" si="2" ref="C8:K8">C9+C10</f>
        <v>5355</v>
      </c>
      <c r="D8" s="13">
        <f t="shared" si="2"/>
        <v>16001</v>
      </c>
      <c r="E8" s="13">
        <f t="shared" si="2"/>
        <v>11287</v>
      </c>
      <c r="F8" s="13">
        <f t="shared" si="2"/>
        <v>10292</v>
      </c>
      <c r="G8" s="13">
        <f t="shared" si="2"/>
        <v>8505</v>
      </c>
      <c r="H8" s="13">
        <f t="shared" si="2"/>
        <v>4259</v>
      </c>
      <c r="I8" s="13">
        <f t="shared" si="2"/>
        <v>4606</v>
      </c>
      <c r="J8" s="13">
        <f t="shared" si="2"/>
        <v>6111</v>
      </c>
      <c r="K8" s="13">
        <f t="shared" si="2"/>
        <v>10283</v>
      </c>
      <c r="L8" s="13">
        <f t="shared" si="1"/>
        <v>81818</v>
      </c>
      <c r="M8"/>
    </row>
    <row r="9" spans="1:13" ht="17.25" customHeight="1">
      <c r="A9" s="14" t="s">
        <v>18</v>
      </c>
      <c r="B9" s="15">
        <v>5115</v>
      </c>
      <c r="C9" s="15">
        <v>5355</v>
      </c>
      <c r="D9" s="15">
        <v>16001</v>
      </c>
      <c r="E9" s="15">
        <v>11287</v>
      </c>
      <c r="F9" s="15">
        <v>10292</v>
      </c>
      <c r="G9" s="15">
        <v>8505</v>
      </c>
      <c r="H9" s="15">
        <v>4189</v>
      </c>
      <c r="I9" s="15">
        <v>4606</v>
      </c>
      <c r="J9" s="15">
        <v>6111</v>
      </c>
      <c r="K9" s="15">
        <v>10283</v>
      </c>
      <c r="L9" s="13">
        <f t="shared" si="1"/>
        <v>81744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74</v>
      </c>
      <c r="M10"/>
    </row>
    <row r="11" spans="1:13" ht="17.25" customHeight="1">
      <c r="A11" s="12" t="s">
        <v>70</v>
      </c>
      <c r="B11" s="15">
        <v>77256</v>
      </c>
      <c r="C11" s="15">
        <v>97037</v>
      </c>
      <c r="D11" s="15">
        <v>287536</v>
      </c>
      <c r="E11" s="15">
        <v>224812</v>
      </c>
      <c r="F11" s="15">
        <v>239534</v>
      </c>
      <c r="G11" s="15">
        <v>135865</v>
      </c>
      <c r="H11" s="15">
        <v>80677</v>
      </c>
      <c r="I11" s="15">
        <v>111570</v>
      </c>
      <c r="J11" s="15">
        <v>110285</v>
      </c>
      <c r="K11" s="15">
        <v>195884</v>
      </c>
      <c r="L11" s="13">
        <f t="shared" si="1"/>
        <v>1560456</v>
      </c>
      <c r="M11" s="60"/>
    </row>
    <row r="12" spans="1:13" ht="17.25" customHeight="1">
      <c r="A12" s="14" t="s">
        <v>83</v>
      </c>
      <c r="B12" s="15">
        <v>9689</v>
      </c>
      <c r="C12" s="15">
        <v>7541</v>
      </c>
      <c r="D12" s="15">
        <v>26661</v>
      </c>
      <c r="E12" s="15">
        <v>23225</v>
      </c>
      <c r="F12" s="15">
        <v>21018</v>
      </c>
      <c r="G12" s="15">
        <v>13446</v>
      </c>
      <c r="H12" s="15">
        <v>7594</v>
      </c>
      <c r="I12" s="15">
        <v>6451</v>
      </c>
      <c r="J12" s="15">
        <v>8432</v>
      </c>
      <c r="K12" s="15">
        <v>13296</v>
      </c>
      <c r="L12" s="13">
        <f t="shared" si="1"/>
        <v>137353</v>
      </c>
      <c r="M12" s="60"/>
    </row>
    <row r="13" spans="1:13" ht="17.25" customHeight="1">
      <c r="A13" s="14" t="s">
        <v>71</v>
      </c>
      <c r="B13" s="15">
        <f>+B11-B12</f>
        <v>67567</v>
      </c>
      <c r="C13" s="15">
        <f aca="true" t="shared" si="3" ref="C13:K13">+C11-C12</f>
        <v>89496</v>
      </c>
      <c r="D13" s="15">
        <f t="shared" si="3"/>
        <v>260875</v>
      </c>
      <c r="E13" s="15">
        <f t="shared" si="3"/>
        <v>201587</v>
      </c>
      <c r="F13" s="15">
        <f t="shared" si="3"/>
        <v>218516</v>
      </c>
      <c r="G13" s="15">
        <f t="shared" si="3"/>
        <v>122419</v>
      </c>
      <c r="H13" s="15">
        <f t="shared" si="3"/>
        <v>73083</v>
      </c>
      <c r="I13" s="15">
        <f t="shared" si="3"/>
        <v>105119</v>
      </c>
      <c r="J13" s="15">
        <f t="shared" si="3"/>
        <v>101853</v>
      </c>
      <c r="K13" s="15">
        <f t="shared" si="3"/>
        <v>182588</v>
      </c>
      <c r="L13" s="13">
        <f t="shared" si="1"/>
        <v>1423103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1.126037605358718</v>
      </c>
      <c r="C18" s="22">
        <v>1.099537429051715</v>
      </c>
      <c r="D18" s="22">
        <v>1.009868967873014</v>
      </c>
      <c r="E18" s="22">
        <v>1.054269547230971</v>
      </c>
      <c r="F18" s="22">
        <v>1.135408375408375</v>
      </c>
      <c r="G18" s="22">
        <v>1.071603979119245</v>
      </c>
      <c r="H18" s="22">
        <v>0.985760609375108</v>
      </c>
      <c r="I18" s="22">
        <v>1.046026383756934</v>
      </c>
      <c r="J18" s="22">
        <v>1.176180626033211</v>
      </c>
      <c r="K18" s="22">
        <v>1.030481009019171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716373.2400000002</v>
      </c>
      <c r="C20" s="25">
        <f aca="true" t="shared" si="4" ref="C20:K20">SUM(C21:C30)</f>
        <v>480985.7799999999</v>
      </c>
      <c r="D20" s="25">
        <f t="shared" si="4"/>
        <v>1572825.2300000002</v>
      </c>
      <c r="E20" s="25">
        <f t="shared" si="4"/>
        <v>1279214.79</v>
      </c>
      <c r="F20" s="25">
        <f t="shared" si="4"/>
        <v>1306659.7200000002</v>
      </c>
      <c r="G20" s="25">
        <f t="shared" si="4"/>
        <v>780187.59</v>
      </c>
      <c r="H20" s="25">
        <f t="shared" si="4"/>
        <v>467176.73999999993</v>
      </c>
      <c r="I20" s="25">
        <f t="shared" si="4"/>
        <v>552685.4800000001</v>
      </c>
      <c r="J20" s="25">
        <f t="shared" si="4"/>
        <v>676777.4</v>
      </c>
      <c r="K20" s="25">
        <f t="shared" si="4"/>
        <v>856038.6900000001</v>
      </c>
      <c r="L20" s="25">
        <f>SUM(B20:K20)</f>
        <v>8688924.66</v>
      </c>
      <c r="M20"/>
    </row>
    <row r="21" spans="1:13" ht="17.25" customHeight="1">
      <c r="A21" s="26" t="s">
        <v>22</v>
      </c>
      <c r="B21" s="56">
        <f>ROUND((B15+B16)*B7,2)</f>
        <v>603553.39</v>
      </c>
      <c r="C21" s="56">
        <f aca="true" t="shared" si="5" ref="C21:K21">ROUND((C15+C16)*C7,2)</f>
        <v>422397.72</v>
      </c>
      <c r="D21" s="56">
        <f t="shared" si="5"/>
        <v>1490336.32</v>
      </c>
      <c r="E21" s="56">
        <f t="shared" si="5"/>
        <v>1174214.77</v>
      </c>
      <c r="F21" s="56">
        <f t="shared" si="5"/>
        <v>1097835.37</v>
      </c>
      <c r="G21" s="56">
        <f t="shared" si="5"/>
        <v>697581.4</v>
      </c>
      <c r="H21" s="56">
        <f t="shared" si="5"/>
        <v>452071.86</v>
      </c>
      <c r="I21" s="56">
        <f t="shared" si="5"/>
        <v>512673.07</v>
      </c>
      <c r="J21" s="56">
        <f t="shared" si="5"/>
        <v>553183.63</v>
      </c>
      <c r="K21" s="56">
        <f t="shared" si="5"/>
        <v>800134.13</v>
      </c>
      <c r="L21" s="33">
        <f aca="true" t="shared" si="6" ref="L21:L29">SUM(B21:K21)</f>
        <v>7803981.660000001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76070.42</v>
      </c>
      <c r="C22" s="33">
        <f t="shared" si="7"/>
        <v>42044.38</v>
      </c>
      <c r="D22" s="33">
        <f t="shared" si="7"/>
        <v>14708.08</v>
      </c>
      <c r="E22" s="33">
        <f t="shared" si="7"/>
        <v>63724.1</v>
      </c>
      <c r="F22" s="33">
        <f t="shared" si="7"/>
        <v>148656.1</v>
      </c>
      <c r="G22" s="33">
        <f t="shared" si="7"/>
        <v>49949.6</v>
      </c>
      <c r="H22" s="33">
        <f t="shared" si="7"/>
        <v>-6437.23</v>
      </c>
      <c r="I22" s="33">
        <f t="shared" si="7"/>
        <v>23596.49</v>
      </c>
      <c r="J22" s="33">
        <f t="shared" si="7"/>
        <v>97460.24</v>
      </c>
      <c r="K22" s="33">
        <f t="shared" si="7"/>
        <v>24388.9</v>
      </c>
      <c r="L22" s="33">
        <f t="shared" si="6"/>
        <v>534161.08</v>
      </c>
      <c r="M22"/>
    </row>
    <row r="23" spans="1:13" ht="17.25" customHeight="1">
      <c r="A23" s="27" t="s">
        <v>24</v>
      </c>
      <c r="B23" s="33">
        <v>2722.41</v>
      </c>
      <c r="C23" s="33">
        <v>13986.29</v>
      </c>
      <c r="D23" s="33">
        <v>61656.94</v>
      </c>
      <c r="E23" s="33">
        <v>35691.36</v>
      </c>
      <c r="F23" s="33">
        <v>54479.73</v>
      </c>
      <c r="G23" s="33">
        <v>31420.29</v>
      </c>
      <c r="H23" s="33">
        <v>19013.62</v>
      </c>
      <c r="I23" s="33">
        <v>13737.22</v>
      </c>
      <c r="J23" s="33">
        <v>21490.78</v>
      </c>
      <c r="K23" s="33">
        <v>26539.99</v>
      </c>
      <c r="L23" s="33">
        <f t="shared" si="6"/>
        <v>280738.63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430.23</v>
      </c>
      <c r="D26" s="33">
        <v>1402.33</v>
      </c>
      <c r="E26" s="33">
        <v>1140.93</v>
      </c>
      <c r="F26" s="33">
        <v>1165.43</v>
      </c>
      <c r="G26" s="33">
        <v>697.08</v>
      </c>
      <c r="H26" s="33">
        <v>416.62</v>
      </c>
      <c r="I26" s="33">
        <v>492.86</v>
      </c>
      <c r="J26" s="33">
        <v>604.5</v>
      </c>
      <c r="K26" s="33">
        <v>762.43</v>
      </c>
      <c r="L26" s="33">
        <f t="shared" si="6"/>
        <v>7752.31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-129376.59</v>
      </c>
      <c r="C32" s="33">
        <f t="shared" si="8"/>
        <v>-23562</v>
      </c>
      <c r="D32" s="33">
        <f t="shared" si="8"/>
        <v>-70404.4</v>
      </c>
      <c r="E32" s="33">
        <f t="shared" si="8"/>
        <v>1082169.0799999998</v>
      </c>
      <c r="F32" s="33">
        <f t="shared" si="8"/>
        <v>1298715.2</v>
      </c>
      <c r="G32" s="33">
        <f t="shared" si="8"/>
        <v>-37422</v>
      </c>
      <c r="H32" s="33">
        <f t="shared" si="8"/>
        <v>-18431.6</v>
      </c>
      <c r="I32" s="33">
        <f t="shared" si="8"/>
        <v>455009.29</v>
      </c>
      <c r="J32" s="33">
        <f t="shared" si="8"/>
        <v>-26888.4</v>
      </c>
      <c r="K32" s="33">
        <f t="shared" si="8"/>
        <v>-45245.2</v>
      </c>
      <c r="L32" s="33">
        <f aca="true" t="shared" si="9" ref="L32:L39">SUM(B32:K32)</f>
        <v>2484563.38</v>
      </c>
      <c r="M32"/>
    </row>
    <row r="33" spans="1:13" ht="18.75" customHeight="1">
      <c r="A33" s="27" t="s">
        <v>28</v>
      </c>
      <c r="B33" s="33">
        <f>B34+B35+B36+B37</f>
        <v>-22506</v>
      </c>
      <c r="C33" s="33">
        <f aca="true" t="shared" si="10" ref="C33:K33">C34+C35+C36+C37</f>
        <v>-23562</v>
      </c>
      <c r="D33" s="33">
        <f t="shared" si="10"/>
        <v>-70404.4</v>
      </c>
      <c r="E33" s="33">
        <f t="shared" si="10"/>
        <v>-49662.8</v>
      </c>
      <c r="F33" s="33">
        <f t="shared" si="10"/>
        <v>-45284.8</v>
      </c>
      <c r="G33" s="33">
        <f t="shared" si="10"/>
        <v>-37422</v>
      </c>
      <c r="H33" s="33">
        <f t="shared" si="10"/>
        <v>-18431.6</v>
      </c>
      <c r="I33" s="33">
        <f t="shared" si="10"/>
        <v>-30990.71</v>
      </c>
      <c r="J33" s="33">
        <f t="shared" si="10"/>
        <v>-26888.4</v>
      </c>
      <c r="K33" s="33">
        <f t="shared" si="10"/>
        <v>-45245.2</v>
      </c>
      <c r="L33" s="33">
        <f t="shared" si="9"/>
        <v>-370397.91000000003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-22506</v>
      </c>
      <c r="C34" s="33">
        <f t="shared" si="11"/>
        <v>-23562</v>
      </c>
      <c r="D34" s="33">
        <f t="shared" si="11"/>
        <v>-70404.4</v>
      </c>
      <c r="E34" s="33">
        <f t="shared" si="11"/>
        <v>-49662.8</v>
      </c>
      <c r="F34" s="33">
        <f t="shared" si="11"/>
        <v>-45284.8</v>
      </c>
      <c r="G34" s="33">
        <f t="shared" si="11"/>
        <v>-37422</v>
      </c>
      <c r="H34" s="33">
        <f t="shared" si="11"/>
        <v>-18431.6</v>
      </c>
      <c r="I34" s="33">
        <f t="shared" si="11"/>
        <v>-20266.4</v>
      </c>
      <c r="J34" s="33">
        <f t="shared" si="11"/>
        <v>-26888.4</v>
      </c>
      <c r="K34" s="33">
        <f t="shared" si="11"/>
        <v>-45245.2</v>
      </c>
      <c r="L34" s="33">
        <f t="shared" si="9"/>
        <v>-359673.60000000003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-10724.31</v>
      </c>
      <c r="J37" s="17">
        <v>0</v>
      </c>
      <c r="K37" s="17">
        <v>0</v>
      </c>
      <c r="L37" s="33">
        <f t="shared" si="9"/>
        <v>-10724.31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0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2854961.29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586996.6500000003</v>
      </c>
      <c r="C56" s="41">
        <f t="shared" si="16"/>
        <v>457423.7799999999</v>
      </c>
      <c r="D56" s="41">
        <f t="shared" si="16"/>
        <v>1502420.8300000003</v>
      </c>
      <c r="E56" s="41">
        <f t="shared" si="16"/>
        <v>2361383.87</v>
      </c>
      <c r="F56" s="41">
        <f t="shared" si="16"/>
        <v>2605374.92</v>
      </c>
      <c r="G56" s="41">
        <f t="shared" si="16"/>
        <v>742765.59</v>
      </c>
      <c r="H56" s="41">
        <f t="shared" si="16"/>
        <v>448745.13999999996</v>
      </c>
      <c r="I56" s="41">
        <f t="shared" si="16"/>
        <v>1007694.77</v>
      </c>
      <c r="J56" s="41">
        <f t="shared" si="16"/>
        <v>649889</v>
      </c>
      <c r="K56" s="41">
        <f t="shared" si="16"/>
        <v>810793.4900000001</v>
      </c>
      <c r="L56" s="42">
        <f t="shared" si="14"/>
        <v>11173488.040000001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586996.65</v>
      </c>
      <c r="C62" s="41">
        <f aca="true" t="shared" si="18" ref="C62:J62">SUM(C63:C74)</f>
        <v>457423.77999999997</v>
      </c>
      <c r="D62" s="41">
        <f t="shared" si="18"/>
        <v>1502420.83</v>
      </c>
      <c r="E62" s="41">
        <f t="shared" si="18"/>
        <v>2361383.87</v>
      </c>
      <c r="F62" s="41">
        <f t="shared" si="18"/>
        <v>2605374.92</v>
      </c>
      <c r="G62" s="41">
        <f t="shared" si="18"/>
        <v>742765.59</v>
      </c>
      <c r="H62" s="41">
        <f t="shared" si="18"/>
        <v>448745.14</v>
      </c>
      <c r="I62" s="41">
        <f>SUM(I63:I79)</f>
        <v>1007694.77</v>
      </c>
      <c r="J62" s="41">
        <f t="shared" si="18"/>
        <v>649889</v>
      </c>
      <c r="K62" s="41">
        <f>SUM(K63:K76)</f>
        <v>810793.49</v>
      </c>
      <c r="L62" s="46">
        <f>SUM(B62:K62)</f>
        <v>11173488.04</v>
      </c>
      <c r="M62" s="40"/>
    </row>
    <row r="63" spans="1:13" ht="18.75" customHeight="1">
      <c r="A63" s="47" t="s">
        <v>46</v>
      </c>
      <c r="B63" s="48">
        <v>586996.65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586996.65</v>
      </c>
      <c r="M63"/>
    </row>
    <row r="64" spans="1:13" ht="18.75" customHeight="1">
      <c r="A64" s="47" t="s">
        <v>55</v>
      </c>
      <c r="B64" s="17">
        <v>0</v>
      </c>
      <c r="C64" s="48">
        <v>400291.55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400291.55</v>
      </c>
      <c r="M64"/>
    </row>
    <row r="65" spans="1:13" ht="18.75" customHeight="1">
      <c r="A65" s="47" t="s">
        <v>56</v>
      </c>
      <c r="B65" s="17">
        <v>0</v>
      </c>
      <c r="C65" s="48">
        <v>57132.23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57132.23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1502420.83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1502420.83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2361383.87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2361383.87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2605374.92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2605374.92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742765.59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742765.59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448745.14</v>
      </c>
      <c r="I70" s="17">
        <v>0</v>
      </c>
      <c r="J70" s="17">
        <v>0</v>
      </c>
      <c r="K70" s="17">
        <v>0</v>
      </c>
      <c r="L70" s="46">
        <f t="shared" si="19"/>
        <v>448745.14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1007694.77</v>
      </c>
      <c r="J71" s="17">
        <v>0</v>
      </c>
      <c r="K71" s="17">
        <v>0</v>
      </c>
      <c r="L71" s="46">
        <f t="shared" si="19"/>
        <v>1007694.77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649889</v>
      </c>
      <c r="K72" s="17">
        <v>0</v>
      </c>
      <c r="L72" s="46">
        <f t="shared" si="19"/>
        <v>649889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474638.51</v>
      </c>
      <c r="L73" s="46">
        <f t="shared" si="19"/>
        <v>474638.51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336154.98</v>
      </c>
      <c r="L74" s="46">
        <f t="shared" si="19"/>
        <v>336154.98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2024-02-05T18:27:19Z</dcterms:modified>
  <cp:category/>
  <cp:version/>
  <cp:contentType/>
  <cp:contentStatus/>
</cp:coreProperties>
</file>