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<sst xmlns="http://schemas.openxmlformats.org/spreadsheetml/2006/main" count="87" uniqueCount="86">
  <si>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</si>
  <si>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</si>
  <si>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</si>
  <si>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</si>
  <si>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</si>
  <si>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</si>
  <si>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</si>
  <si>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</si>
  <si>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</si>
  <si>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</si>
  <si>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</si>
  <si>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</si>
  <si>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</si>
  <si>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</si>
  <si>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</si>
  <si>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</si>
  <si>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</si>
  <si>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</si>
  <si>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</si>
  <si>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</si>
  <si>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</si>
  <si>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</si>
  <si>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</si>
  <si>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</si>
  <si>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</si>
  <si>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</si>
  <si>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</si>
  <si>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</si>
  <si>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</si>
  <si>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</si>
  <si>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</si>
  <si>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</si>
  <si>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</si>
  <si>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</si>
  <si>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</si>
  <si>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</si>
  <si>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</si>
  <si>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</si>
  <si>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</si>
  <si>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</si>
  <si>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</si>
  <si>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</si>
  <si>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</si>
  <si>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</si>
  <si>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</si>
  <si>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</si>
  <si>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</si>
  <si>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</si>
  <si>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</si>
  <si>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</si>
  <si>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</si>
  <si>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</si>
  <si>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</si>
  <si>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</si>
  <si>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</si>
  <si>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</si>
  <si>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</si>
  <si>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</si>
  <si>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</si>
  <si>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</si>
  <si>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</si>
  <si>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</si>
  <si>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</si>
  <si>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</si>
  <si>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</si>
  <si>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</si>
  <si>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</si>
  <si>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</si>
  <si>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</si>
  <si>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</si>
  <si>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</si>
  <si>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</si>
  <si>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</si>
  <si>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</si>
  <si>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</si>
  <si>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</si>
  <si>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</si>
  <si>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</si>
  <si>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</si>
  <si>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</si>
  <si>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</si>
  <si>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</si>
  <si>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</si>
  <si>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</si>
  <si>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29/01/24 - VENCIMENTO 05/02/24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</si>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</sst>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80278</v>
      </c>
      <c r="C7" s="10">
        <f aca="true" t="shared" si="0" ref="C7:K7">C8+C11</f>
        <v>97336</v>
      </c>
      <c r="D7" s="10">
        <f t="shared" si="0"/>
        <v>288877</v>
      </c>
      <c r="E7" s="10">
        <f t="shared" si="0"/>
        <v>226834</v>
      </c>
      <c r="F7" s="10">
        <f t="shared" si="0"/>
        <v>239864</v>
      </c>
      <c r="G7" s="10">
        <f t="shared" si="0"/>
        <v>136595</v>
      </c>
      <c r="H7" s="10">
        <f t="shared" si="0"/>
        <v>80461</v>
      </c>
      <c r="I7" s="10">
        <f t="shared" si="0"/>
        <v>111519</v>
      </c>
      <c r="J7" s="10">
        <f t="shared" si="0"/>
        <v>107856</v>
      </c>
      <c r="K7" s="10">
        <f t="shared" si="0"/>
        <v>197953</v>
      </c>
      <c r="L7" s="10">
        <f aca="true" t="shared" si="1" ref="L7:L13">SUM(B7:K7)</f>
        <v>1567573</v>
      </c>
      <c r="M7" s="11"/>
    </row>
    <row r="8" spans="1:13" ht="17.25" customHeight="1">
      <c r="A8" s="12" t="s">
        <v>81</v>
      </c>
      <c r="B8" s="13">
        <f>B9+B10</f>
        <v>5003</v>
      </c>
      <c r="C8" s="13">
        <f aca="true" t="shared" si="2" ref="C8:K8">C9+C10</f>
        <v>5344</v>
      </c>
      <c r="D8" s="13">
        <f t="shared" si="2"/>
        <v>15796</v>
      </c>
      <c r="E8" s="13">
        <f t="shared" si="2"/>
        <v>11180</v>
      </c>
      <c r="F8" s="13">
        <f t="shared" si="2"/>
        <v>10345</v>
      </c>
      <c r="G8" s="13">
        <f t="shared" si="2"/>
        <v>8167</v>
      </c>
      <c r="H8" s="13">
        <f t="shared" si="2"/>
        <v>3999</v>
      </c>
      <c r="I8" s="13">
        <f t="shared" si="2"/>
        <v>4562</v>
      </c>
      <c r="J8" s="13">
        <f t="shared" si="2"/>
        <v>5710</v>
      </c>
      <c r="K8" s="13">
        <f t="shared" si="2"/>
        <v>10118</v>
      </c>
      <c r="L8" s="13">
        <f t="shared" si="1"/>
        <v>80224</v>
      </c>
      <c r="M8"/>
    </row>
    <row r="9" spans="1:13" ht="17.25" customHeight="1">
      <c r="A9" s="14" t="s">
        <v>18</v>
      </c>
      <c r="B9" s="15">
        <v>4995</v>
      </c>
      <c r="C9" s="15">
        <v>5344</v>
      </c>
      <c r="D9" s="15">
        <v>15796</v>
      </c>
      <c r="E9" s="15">
        <v>11180</v>
      </c>
      <c r="F9" s="15">
        <v>10345</v>
      </c>
      <c r="G9" s="15">
        <v>8167</v>
      </c>
      <c r="H9" s="15">
        <v>3913</v>
      </c>
      <c r="I9" s="15">
        <v>4562</v>
      </c>
      <c r="J9" s="15">
        <v>5710</v>
      </c>
      <c r="K9" s="15">
        <v>10118</v>
      </c>
      <c r="L9" s="13">
        <f t="shared" si="1"/>
        <v>80130</v>
      </c>
      <c r="M9"/>
    </row>
    <row r="10" spans="1:13" ht="17.25" customHeight="1">
      <c r="A10" s="14" t="s">
        <v>19</v>
      </c>
      <c r="B10" s="15">
        <v>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86</v>
      </c>
      <c r="I10" s="15">
        <v>0</v>
      </c>
      <c r="J10" s="15">
        <v>0</v>
      </c>
      <c r="K10" s="15">
        <v>0</v>
      </c>
      <c r="L10" s="13">
        <f t="shared" si="1"/>
        <v>94</v>
      </c>
      <c r="M10"/>
    </row>
    <row r="11" spans="1:13" ht="17.25" customHeight="1">
      <c r="A11" s="12" t="s">
        <v>70</v>
      </c>
      <c r="B11" s="15">
        <v>75275</v>
      </c>
      <c r="C11" s="15">
        <v>91992</v>
      </c>
      <c r="D11" s="15">
        <v>273081</v>
      </c>
      <c r="E11" s="15">
        <v>215654</v>
      </c>
      <c r="F11" s="15">
        <v>229519</v>
      </c>
      <c r="G11" s="15">
        <v>128428</v>
      </c>
      <c r="H11" s="15">
        <v>76462</v>
      </c>
      <c r="I11" s="15">
        <v>106957</v>
      </c>
      <c r="J11" s="15">
        <v>102146</v>
      </c>
      <c r="K11" s="15">
        <v>187835</v>
      </c>
      <c r="L11" s="13">
        <f t="shared" si="1"/>
        <v>1487349</v>
      </c>
      <c r="M11" s="60"/>
    </row>
    <row r="12" spans="1:13" ht="17.25" customHeight="1">
      <c r="A12" s="14" t="s">
        <v>83</v>
      </c>
      <c r="B12" s="15">
        <v>9410</v>
      </c>
      <c r="C12" s="15">
        <v>7339</v>
      </c>
      <c r="D12" s="15">
        <v>25707</v>
      </c>
      <c r="E12" s="15">
        <v>22701</v>
      </c>
      <c r="F12" s="15">
        <v>20720</v>
      </c>
      <c r="G12" s="15">
        <v>12857</v>
      </c>
      <c r="H12" s="15">
        <v>7444</v>
      </c>
      <c r="I12" s="15">
        <v>6538</v>
      </c>
      <c r="J12" s="15">
        <v>7984</v>
      </c>
      <c r="K12" s="15">
        <v>13119</v>
      </c>
      <c r="L12" s="13">
        <f t="shared" si="1"/>
        <v>133819</v>
      </c>
      <c r="M12" s="60"/>
    </row>
    <row r="13" spans="1:13" ht="17.25" customHeight="1">
      <c r="A13" s="14" t="s">
        <v>71</v>
      </c>
      <c r="B13" s="15">
        <f>+B11-B12</f>
        <v>65865</v>
      </c>
      <c r="C13" s="15">
        <f aca="true" t="shared" si="3" ref="C13:K13">+C11-C12</f>
        <v>84653</v>
      </c>
      <c r="D13" s="15">
        <f t="shared" si="3"/>
        <v>247374</v>
      </c>
      <c r="E13" s="15">
        <f t="shared" si="3"/>
        <v>192953</v>
      </c>
      <c r="F13" s="15">
        <f t="shared" si="3"/>
        <v>208799</v>
      </c>
      <c r="G13" s="15">
        <f t="shared" si="3"/>
        <v>115571</v>
      </c>
      <c r="H13" s="15">
        <f t="shared" si="3"/>
        <v>69018</v>
      </c>
      <c r="I13" s="15">
        <f t="shared" si="3"/>
        <v>100419</v>
      </c>
      <c r="J13" s="15">
        <f t="shared" si="3"/>
        <v>94162</v>
      </c>
      <c r="K13" s="15">
        <f t="shared" si="3"/>
        <v>174716</v>
      </c>
      <c r="L13" s="13">
        <f t="shared" si="1"/>
        <v>1353530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1.150176542675357</v>
      </c>
      <c r="C18" s="22">
        <v>1.145892022372118</v>
      </c>
      <c r="D18" s="22">
        <v>1.051996775818668</v>
      </c>
      <c r="E18" s="22">
        <v>1.089775305089012</v>
      </c>
      <c r="F18" s="22">
        <v>1.173368565704941</v>
      </c>
      <c r="G18" s="22">
        <v>1.126374109700389</v>
      </c>
      <c r="H18" s="22">
        <v>1.032496762025778</v>
      </c>
      <c r="I18" s="22">
        <v>1.082893519283075</v>
      </c>
      <c r="J18" s="22">
        <v>1.261500228357218</v>
      </c>
      <c r="K18" s="22">
        <v>1.069208154271044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713178.7300000001</v>
      </c>
      <c r="C20" s="25">
        <f aca="true" t="shared" si="4" ref="C20:K20">SUM(C21:C30)</f>
        <v>476476.19</v>
      </c>
      <c r="D20" s="25">
        <f t="shared" si="4"/>
        <v>1560272.81</v>
      </c>
      <c r="E20" s="25">
        <f t="shared" si="4"/>
        <v>1270230.2599999998</v>
      </c>
      <c r="F20" s="25">
        <f t="shared" si="4"/>
        <v>1296989.4200000002</v>
      </c>
      <c r="G20" s="25">
        <f t="shared" si="4"/>
        <v>775681.4099999999</v>
      </c>
      <c r="H20" s="25">
        <f t="shared" si="4"/>
        <v>463755.9599999999</v>
      </c>
      <c r="I20" s="25">
        <f t="shared" si="4"/>
        <v>549797.9400000001</v>
      </c>
      <c r="J20" s="25">
        <f t="shared" si="4"/>
        <v>672056.35</v>
      </c>
      <c r="K20" s="25">
        <f t="shared" si="4"/>
        <v>852789.62</v>
      </c>
      <c r="L20" s="25">
        <f>SUM(B20:K20)</f>
        <v>8631228.69</v>
      </c>
      <c r="M20"/>
    </row>
    <row r="21" spans="1:13" ht="17.25" customHeight="1">
      <c r="A21" s="26" t="s">
        <v>22</v>
      </c>
      <c r="B21" s="56">
        <f>ROUND((B15+B16)*B7,2)</f>
        <v>588188.88</v>
      </c>
      <c r="C21" s="56">
        <f aca="true" t="shared" si="5" ref="C21:K21">ROUND((C15+C16)*C7,2)</f>
        <v>401540.2</v>
      </c>
      <c r="D21" s="56">
        <f t="shared" si="5"/>
        <v>1418357.18</v>
      </c>
      <c r="E21" s="56">
        <f t="shared" si="5"/>
        <v>1128136.22</v>
      </c>
      <c r="F21" s="56">
        <f t="shared" si="5"/>
        <v>1054058.36</v>
      </c>
      <c r="G21" s="56">
        <f t="shared" si="5"/>
        <v>660013.38</v>
      </c>
      <c r="H21" s="56">
        <f t="shared" si="5"/>
        <v>428253.67</v>
      </c>
      <c r="I21" s="56">
        <f t="shared" si="5"/>
        <v>492122.2</v>
      </c>
      <c r="J21" s="56">
        <f t="shared" si="5"/>
        <v>512596.43</v>
      </c>
      <c r="K21" s="56">
        <f t="shared" si="5"/>
        <v>768255.59</v>
      </c>
      <c r="L21" s="33">
        <f aca="true" t="shared" si="6" ref="L21:L29">SUM(B21:K21)</f>
        <v>7451522.109999999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88332.17</v>
      </c>
      <c r="C22" s="33">
        <f t="shared" si="7"/>
        <v>58581.51</v>
      </c>
      <c r="D22" s="33">
        <f t="shared" si="7"/>
        <v>73750</v>
      </c>
      <c r="E22" s="33">
        <f t="shared" si="7"/>
        <v>101278.77</v>
      </c>
      <c r="F22" s="33">
        <f t="shared" si="7"/>
        <v>182740.59</v>
      </c>
      <c r="G22" s="33">
        <f t="shared" si="7"/>
        <v>83408.6</v>
      </c>
      <c r="H22" s="33">
        <f t="shared" si="7"/>
        <v>13916.86</v>
      </c>
      <c r="I22" s="33">
        <f t="shared" si="7"/>
        <v>40793.74</v>
      </c>
      <c r="J22" s="33">
        <f t="shared" si="7"/>
        <v>134044.08</v>
      </c>
      <c r="K22" s="33">
        <f t="shared" si="7"/>
        <v>53169.55</v>
      </c>
      <c r="L22" s="33">
        <f t="shared" si="6"/>
        <v>830015.87</v>
      </c>
      <c r="M22"/>
    </row>
    <row r="23" spans="1:13" ht="17.25" customHeight="1">
      <c r="A23" s="27" t="s">
        <v>24</v>
      </c>
      <c r="B23" s="33">
        <v>2627.94</v>
      </c>
      <c r="C23" s="33">
        <v>13799.81</v>
      </c>
      <c r="D23" s="33">
        <v>62041.74</v>
      </c>
      <c r="E23" s="33">
        <v>35227.99</v>
      </c>
      <c r="F23" s="33">
        <v>54501.95</v>
      </c>
      <c r="G23" s="33">
        <v>31023.13</v>
      </c>
      <c r="H23" s="33">
        <v>19056.94</v>
      </c>
      <c r="I23" s="33">
        <v>14200.58</v>
      </c>
      <c r="J23" s="33">
        <v>20773.09</v>
      </c>
      <c r="K23" s="33">
        <v>26383.36</v>
      </c>
      <c r="L23" s="33">
        <f t="shared" si="6"/>
        <v>279636.52999999997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427.51</v>
      </c>
      <c r="D26" s="33">
        <v>1402.33</v>
      </c>
      <c r="E26" s="33">
        <v>1143.65</v>
      </c>
      <c r="F26" s="33">
        <v>1165.43</v>
      </c>
      <c r="G26" s="33">
        <v>697.08</v>
      </c>
      <c r="H26" s="33">
        <v>416.62</v>
      </c>
      <c r="I26" s="33">
        <v>495.58</v>
      </c>
      <c r="J26" s="33">
        <v>604.5</v>
      </c>
      <c r="K26" s="33">
        <v>767.88</v>
      </c>
      <c r="L26" s="33">
        <f t="shared" si="6"/>
        <v>7763.2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-128848.59</v>
      </c>
      <c r="C32" s="33">
        <f t="shared" si="8"/>
        <v>-23513.6</v>
      </c>
      <c r="D32" s="33">
        <f t="shared" si="8"/>
        <v>-69502.4</v>
      </c>
      <c r="E32" s="33">
        <f t="shared" si="8"/>
        <v>-54960.12000000011</v>
      </c>
      <c r="F32" s="33">
        <f t="shared" si="8"/>
        <v>1184482</v>
      </c>
      <c r="G32" s="33">
        <f t="shared" si="8"/>
        <v>-35934.8</v>
      </c>
      <c r="H32" s="33">
        <f t="shared" si="8"/>
        <v>-23814.45</v>
      </c>
      <c r="I32" s="33">
        <f t="shared" si="8"/>
        <v>-25057.43</v>
      </c>
      <c r="J32" s="33">
        <f t="shared" si="8"/>
        <v>-25124</v>
      </c>
      <c r="K32" s="33">
        <f t="shared" si="8"/>
        <v>-44519.2</v>
      </c>
      <c r="L32" s="33">
        <f aca="true" t="shared" si="9" ref="L32:L39">SUM(B32:K32)</f>
        <v>753207.4099999999</v>
      </c>
      <c r="M32"/>
    </row>
    <row r="33" spans="1:13" ht="18.75" customHeight="1">
      <c r="A33" s="27" t="s">
        <v>28</v>
      </c>
      <c r="B33" s="33">
        <f>B34+B35+B36+B37</f>
        <v>-21978</v>
      </c>
      <c r="C33" s="33">
        <f aca="true" t="shared" si="10" ref="C33:K33">C34+C35+C36+C37</f>
        <v>-23513.6</v>
      </c>
      <c r="D33" s="33">
        <f t="shared" si="10"/>
        <v>-69502.4</v>
      </c>
      <c r="E33" s="33">
        <f t="shared" si="10"/>
        <v>-49192</v>
      </c>
      <c r="F33" s="33">
        <f t="shared" si="10"/>
        <v>-45518</v>
      </c>
      <c r="G33" s="33">
        <f t="shared" si="10"/>
        <v>-35934.8</v>
      </c>
      <c r="H33" s="33">
        <f t="shared" si="10"/>
        <v>-17217.2</v>
      </c>
      <c r="I33" s="33">
        <f t="shared" si="10"/>
        <v>-25057.43</v>
      </c>
      <c r="J33" s="33">
        <f t="shared" si="10"/>
        <v>-25124</v>
      </c>
      <c r="K33" s="33">
        <f t="shared" si="10"/>
        <v>-44519.2</v>
      </c>
      <c r="L33" s="33">
        <f t="shared" si="9"/>
        <v>-357556.63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-21978</v>
      </c>
      <c r="C34" s="33">
        <f t="shared" si="11"/>
        <v>-23513.6</v>
      </c>
      <c r="D34" s="33">
        <f t="shared" si="11"/>
        <v>-69502.4</v>
      </c>
      <c r="E34" s="33">
        <f t="shared" si="11"/>
        <v>-49192</v>
      </c>
      <c r="F34" s="33">
        <f t="shared" si="11"/>
        <v>-45518</v>
      </c>
      <c r="G34" s="33">
        <f t="shared" si="11"/>
        <v>-35934.8</v>
      </c>
      <c r="H34" s="33">
        <f t="shared" si="11"/>
        <v>-17217.2</v>
      </c>
      <c r="I34" s="33">
        <f t="shared" si="11"/>
        <v>-20072.8</v>
      </c>
      <c r="J34" s="33">
        <f t="shared" si="11"/>
        <v>-25124</v>
      </c>
      <c r="K34" s="33">
        <f t="shared" si="11"/>
        <v>-44519.2</v>
      </c>
      <c r="L34" s="33">
        <f t="shared" si="9"/>
        <v>-352572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-4984.63</v>
      </c>
      <c r="J37" s="17">
        <v>0</v>
      </c>
      <c r="K37" s="17">
        <v>0</v>
      </c>
      <c r="L37" s="33">
        <f t="shared" si="9"/>
        <v>-4984.63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1230000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1110764.0399999998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2460000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4174500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584330.1400000001</v>
      </c>
      <c r="C56" s="41">
        <f t="shared" si="16"/>
        <v>452962.59</v>
      </c>
      <c r="D56" s="41">
        <f t="shared" si="16"/>
        <v>1490770.4100000001</v>
      </c>
      <c r="E56" s="41">
        <f t="shared" si="16"/>
        <v>1215270.1399999997</v>
      </c>
      <c r="F56" s="41">
        <f t="shared" si="16"/>
        <v>2481471.42</v>
      </c>
      <c r="G56" s="41">
        <f t="shared" si="16"/>
        <v>739746.6099999999</v>
      </c>
      <c r="H56" s="41">
        <f t="shared" si="16"/>
        <v>439941.5099999999</v>
      </c>
      <c r="I56" s="41">
        <f t="shared" si="16"/>
        <v>524740.51</v>
      </c>
      <c r="J56" s="41">
        <f t="shared" si="16"/>
        <v>646932.35</v>
      </c>
      <c r="K56" s="41">
        <f t="shared" si="16"/>
        <v>808270.42</v>
      </c>
      <c r="L56" s="42">
        <f t="shared" si="14"/>
        <v>9384436.1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584330.14</v>
      </c>
      <c r="C62" s="41">
        <f aca="true" t="shared" si="18" ref="C62:J62">SUM(C63:C74)</f>
        <v>452962.6</v>
      </c>
      <c r="D62" s="41">
        <f t="shared" si="18"/>
        <v>1490770.41</v>
      </c>
      <c r="E62" s="41">
        <f t="shared" si="18"/>
        <v>1215270.14</v>
      </c>
      <c r="F62" s="41">
        <f t="shared" si="18"/>
        <v>2481471.42</v>
      </c>
      <c r="G62" s="41">
        <f t="shared" si="18"/>
        <v>739746.61</v>
      </c>
      <c r="H62" s="41">
        <f t="shared" si="18"/>
        <v>439941.51</v>
      </c>
      <c r="I62" s="41">
        <f>SUM(I63:I79)</f>
        <v>524740.51</v>
      </c>
      <c r="J62" s="41">
        <f t="shared" si="18"/>
        <v>646932.35</v>
      </c>
      <c r="K62" s="41">
        <f>SUM(K63:K76)</f>
        <v>808270.42</v>
      </c>
      <c r="L62" s="46">
        <f>SUM(B62:K62)</f>
        <v>9384436.11</v>
      </c>
      <c r="M62" s="40"/>
    </row>
    <row r="63" spans="1:13" ht="18.75" customHeight="1">
      <c r="A63" s="47" t="s">
        <v>46</v>
      </c>
      <c r="B63" s="48">
        <v>584330.14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584330.14</v>
      </c>
      <c r="M63"/>
    </row>
    <row r="64" spans="1:13" ht="18.75" customHeight="1">
      <c r="A64" s="47" t="s">
        <v>55</v>
      </c>
      <c r="B64" s="17">
        <v>0</v>
      </c>
      <c r="C64" s="48">
        <v>395753.42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395753.42</v>
      </c>
      <c r="M64"/>
    </row>
    <row r="65" spans="1:13" ht="18.75" customHeight="1">
      <c r="A65" s="47" t="s">
        <v>56</v>
      </c>
      <c r="B65" s="17">
        <v>0</v>
      </c>
      <c r="C65" s="48">
        <v>57209.18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57209.18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1490770.41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1490770.41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1215270.14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1215270.14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2481471.42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2481471.42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739746.61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739746.61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439941.51</v>
      </c>
      <c r="I70" s="17">
        <v>0</v>
      </c>
      <c r="J70" s="17">
        <v>0</v>
      </c>
      <c r="K70" s="17">
        <v>0</v>
      </c>
      <c r="L70" s="46">
        <f t="shared" si="19"/>
        <v>439941.51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524740.51</v>
      </c>
      <c r="J71" s="17">
        <v>0</v>
      </c>
      <c r="K71" s="17">
        <v>0</v>
      </c>
      <c r="L71" s="46">
        <f t="shared" si="19"/>
        <v>524740.51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646932.35</v>
      </c>
      <c r="K72" s="17">
        <v>0</v>
      </c>
      <c r="L72" s="46">
        <f t="shared" si="19"/>
        <v>646932.35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476071.28</v>
      </c>
      <c r="L73" s="46">
        <f t="shared" si="19"/>
        <v>476071.28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332199.14</v>
      </c>
      <c r="L74" s="46">
        <f t="shared" si="19"/>
        <v>332199.14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2024-02-02T18:22:23Z</dcterms:modified>
  <cp:category/>
  <cp:version/>
  <cp:contentType/>
  <cp:contentStatus/>
</cp:coreProperties>
</file>